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5" windowWidth="20055" windowHeight="10485"/>
  </bookViews>
  <sheets>
    <sheet name="Кр-4 (2019)" sheetId="1" r:id="rId1"/>
  </sheets>
  <externalReferences>
    <externalReference r:id="rId2"/>
  </externalReferences>
  <definedNames>
    <definedName name="_xlnm.Print_Area" localSheetId="0">'Кр-4 (2019)'!$A$1:$O$32</definedName>
  </definedNames>
  <calcPr calcId="124519"/>
</workbook>
</file>

<file path=xl/calcChain.xml><?xml version="1.0" encoding="utf-8"?>
<calcChain xmlns="http://schemas.openxmlformats.org/spreadsheetml/2006/main">
  <c r="O4" i="1"/>
  <c r="O6"/>
  <c r="C7"/>
  <c r="D7"/>
  <c r="E7"/>
  <c r="O7" s="1"/>
  <c r="F7"/>
  <c r="G7"/>
  <c r="H7"/>
  <c r="I7"/>
  <c r="J7"/>
  <c r="K7"/>
  <c r="L7"/>
  <c r="M7"/>
  <c r="N7"/>
  <c r="O8"/>
  <c r="O13"/>
  <c r="O14"/>
  <c r="O15"/>
  <c r="O16"/>
  <c r="C18"/>
  <c r="D18"/>
  <c r="E18"/>
  <c r="F18"/>
  <c r="G18"/>
  <c r="H18"/>
  <c r="I18"/>
  <c r="J18"/>
  <c r="K18"/>
  <c r="L18"/>
  <c r="M18"/>
  <c r="N18"/>
  <c r="O18"/>
  <c r="C19"/>
  <c r="D19"/>
  <c r="O19" s="1"/>
  <c r="E19"/>
  <c r="F19"/>
  <c r="G19"/>
  <c r="H19"/>
  <c r="I19"/>
  <c r="J19"/>
  <c r="K19"/>
  <c r="L19"/>
  <c r="M19"/>
  <c r="N19"/>
  <c r="C28"/>
  <c r="O20" l="1"/>
  <c r="C29" s="1"/>
  <c r="O9"/>
</calcChain>
</file>

<file path=xl/sharedStrings.xml><?xml version="1.0" encoding="utf-8"?>
<sst xmlns="http://schemas.openxmlformats.org/spreadsheetml/2006/main" count="69" uniqueCount="51">
  <si>
    <t>л/сч</t>
  </si>
  <si>
    <t xml:space="preserve">площадь </t>
  </si>
  <si>
    <t xml:space="preserve">Остаток на начало 01.01.2020г. </t>
  </si>
  <si>
    <t xml:space="preserve">остаток на начало 01.01.2019г. </t>
  </si>
  <si>
    <t>Итого за год:</t>
  </si>
  <si>
    <t>Оплачено</t>
  </si>
  <si>
    <t>Начислено</t>
  </si>
  <si>
    <t>долг по кв/плате на 01.01.19г</t>
  </si>
  <si>
    <t>Итого:</t>
  </si>
  <si>
    <t>Паспортный</t>
  </si>
  <si>
    <t>Софтиком</t>
  </si>
  <si>
    <t>Услуги вычислительного центра</t>
  </si>
  <si>
    <t>ОДН</t>
  </si>
  <si>
    <t>Прогресс 2,5%</t>
  </si>
  <si>
    <t>ООО "Курганоблсервис"</t>
  </si>
  <si>
    <t>Услуги по благоустройству территории</t>
  </si>
  <si>
    <t>ООО "Эгида"</t>
  </si>
  <si>
    <t>Работы по тех.диагностированию ВДГО</t>
  </si>
  <si>
    <t xml:space="preserve">ООО "Техник" 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</si>
  <si>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</si>
  <si>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декабрь</t>
  </si>
  <si>
    <t>ноябрь</t>
  </si>
  <si>
    <t>октябрь</t>
  </si>
  <si>
    <t>сентябрь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</si>
  <si>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</si>
  <si>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</si>
  <si>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</si>
  <si>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</si>
  <si>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</si>
  <si>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</si>
  <si>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</si>
  <si>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</si>
  <si>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работы</t>
  </si>
  <si>
    <t>Адрес: Краснодонская, дом 4          2019 г.</t>
  </si>
  <si>
    <t xml:space="preserve">Чистый двор (КГМ, без ТБО) </t>
  </si>
  <si>
    <t>Работа по обеспечению вывоза бытовых отходов</t>
  </si>
  <si>
    <t>Управление домом (аренда и содержание офисных, тех. помещений, програмное обеспечение, налоги, транспортные расходы, услуги связи, канцелярия)</t>
  </si>
  <si>
    <t>Материалы</t>
  </si>
  <si>
    <t>Замена выключателя автом. - 1 шт.</t>
  </si>
  <si>
    <t>Врезка вентиля Ду-15 - 1 шт., врезка вентиля Ду-20 - 1 шт.</t>
  </si>
  <si>
    <t>Демонтаж ст.трубы Ду-20- 1 м.,прокладка тр-да ПП Ду-25 - 1 м.,врезка вентиля Ду-15- 1 шт.,32- 1 шт.,демонтаж чуг.трубы Ду-110 - 0,5 м.,прокладка тр-да КНС из ПП Ду-110 - 0,5 м..</t>
  </si>
  <si>
    <t>Прокладка трубопровода ПП Ду-25 - 2 м.,демонтаж ст.трубы Ду-25 - 2 м.,врезка вентиля Ду-20 - 2 шт.; Замена авт.выключателя- 1 шт.</t>
  </si>
  <si>
    <t>Прокладка трубпровода ПП Ду-25 - 2 м.,демонтаж ст.трубы Ду-25 - 25 м.</t>
  </si>
  <si>
    <t>Прокладка трубопровода КНС из ПП Ду-110 - 3,65 м.,демонтаж чуг.трубы Ду-110 - 3,65 м..Шпаклевка, шпакрил, эмаль.</t>
  </si>
  <si>
    <t>Лампа накаливания 40вт-7 шт; Сплошное выравнивание поверхностей стен из сухих смесей,покрытие поверхностей грунтовкой глубокого проникновения за 2 раза стен, окраска клеевыми составами,улучшеная маслянная окраска ранее окрашенных дверей с подготовкой и расчисткой старой краски до 35%,простая маслянная окраска ранее окрашенных стен с подготовкой и расчисткой старой краски до 35%,окраска масляными составами торцов лестнечных маршей,окраска масляными составами ранее окрашенных поручней,окраска масляными составами ранее окрашенных металлических решеток и оград без рельефа за 1 раз,окраска масляными составами ранее окрашенных поверхностей стальных труб,окраска масляными составами ранее окрашенных больших металлических поверхностей за 2 раза (почтовые ящики,щитовые),окраска масляными составами ранее окрашенных поверхностей радиаторов,установка и разборка внутренних инвентарных лесов,заделка выбоин в полах,демонтаж дверных коробок,снятие дверных полотен,снятие наличников,укрепление дверных коробок,установка дверных полот.</t>
  </si>
  <si>
    <t>монтаж светильников НБП - 4 шт.,замена фотореле ФР-602- 1 шт.,замена лампы ДРВ-250W- 1 шт., очистка стекла светильника - 1 шт.</t>
  </si>
  <si>
    <t>монтаж выключателя нагрузки ВН 32/25 А - 6 шт.</t>
  </si>
  <si>
    <t>Лампа накаливания 40вт- 11 шт, перчатки рез., перчатки х/б., белизна.</t>
  </si>
  <si>
    <t>Лампа накаливания 40вт - 11 шт.,</t>
  </si>
  <si>
    <t>Виды работ</t>
  </si>
  <si>
    <t>Адрес: Краснодонская, дом 4           2019 г.</t>
  </si>
</sst>
</file>

<file path=xl/styles.xml><?xml version="1.0" encoding="utf-8"?>
<styleSheet xmlns="http://schemas.openxmlformats.org/spreadsheetml/2006/main">
  <numFmts count="3">
    <numFmt numFmtId="164" formatCode="#,##0.00_ ;[Red]\-#,##0.00\ "/>
    <numFmt numFmtId="165" formatCode="#,##0.00;[Red]\-#,##0.00"/>
    <numFmt numFmtId="166" formatCode="0.00;[Red]\-0.00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name val="Arial"/>
      <family val="2"/>
    </font>
    <font>
      <sz val="16"/>
      <color theme="1"/>
      <name val="Times New Roman"/>
      <family val="1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</borders>
  <cellStyleXfs count="9"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1" fillId="0" borderId="0"/>
  </cellStyleXfs>
  <cellXfs count="51">
    <xf numFmtId="0" fontId="0" fillId="0" borderId="0" xfId="0"/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65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4" fontId="4" fillId="0" borderId="1" xfId="1" applyNumberFormat="1" applyFont="1" applyBorder="1" applyAlignment="1">
      <alignment horizontal="center" vertical="center" wrapText="1"/>
    </xf>
    <xf numFmtId="165" fontId="4" fillId="0" borderId="1" xfId="2" applyNumberFormat="1" applyFont="1" applyBorder="1" applyAlignment="1">
      <alignment horizontal="center" vertical="center"/>
    </xf>
    <xf numFmtId="165" fontId="4" fillId="0" borderId="1" xfId="3" applyNumberFormat="1" applyFont="1" applyBorder="1" applyAlignment="1">
      <alignment horizontal="center" vertical="center"/>
    </xf>
    <xf numFmtId="0" fontId="0" fillId="0" borderId="1" xfId="0" applyBorder="1"/>
    <xf numFmtId="166" fontId="4" fillId="0" borderId="1" xfId="2" applyNumberFormat="1" applyFont="1" applyBorder="1" applyAlignment="1">
      <alignment horizontal="center" vertical="center" wrapText="1"/>
    </xf>
    <xf numFmtId="165" fontId="4" fillId="0" borderId="1" xfId="3" applyNumberFormat="1" applyFont="1" applyBorder="1" applyAlignment="1">
      <alignment horizontal="center" vertical="center" wrapText="1"/>
    </xf>
    <xf numFmtId="165" fontId="4" fillId="0" borderId="1" xfId="4" applyNumberFormat="1" applyFont="1" applyBorder="1" applyAlignment="1">
      <alignment horizontal="center" vertical="center" wrapText="1"/>
    </xf>
    <xf numFmtId="166" fontId="4" fillId="0" borderId="1" xfId="3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Border="1"/>
    <xf numFmtId="0" fontId="3" fillId="0" borderId="0" xfId="0" applyFont="1"/>
    <xf numFmtId="0" fontId="5" fillId="0" borderId="0" xfId="0" applyFont="1" applyAlignment="1">
      <alignment horizontal="center"/>
    </xf>
    <xf numFmtId="2" fontId="4" fillId="0" borderId="1" xfId="2" applyNumberFormat="1" applyFont="1" applyBorder="1" applyAlignment="1">
      <alignment horizontal="center" vertical="center"/>
    </xf>
    <xf numFmtId="166" fontId="4" fillId="0" borderId="1" xfId="4" applyNumberFormat="1" applyFont="1" applyBorder="1" applyAlignment="1">
      <alignment horizontal="center" vertical="center"/>
    </xf>
    <xf numFmtId="166" fontId="4" fillId="0" borderId="1" xfId="3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166" fontId="4" fillId="0" borderId="3" xfId="2" applyNumberFormat="1" applyFont="1" applyBorder="1" applyAlignment="1">
      <alignment horizontal="center" vertical="center" wrapText="1"/>
    </xf>
    <xf numFmtId="165" fontId="4" fillId="0" borderId="3" xfId="3" applyNumberFormat="1" applyFont="1" applyBorder="1" applyAlignment="1">
      <alignment horizontal="center" vertical="center" wrapText="1"/>
    </xf>
    <xf numFmtId="165" fontId="4" fillId="0" borderId="3" xfId="4" applyNumberFormat="1" applyFont="1" applyBorder="1" applyAlignment="1">
      <alignment horizontal="center" vertical="center" wrapText="1"/>
    </xf>
    <xf numFmtId="2" fontId="4" fillId="0" borderId="1" xfId="1" applyNumberFormat="1" applyFont="1" applyBorder="1" applyAlignment="1">
      <alignment horizontal="center" vertical="center" wrapText="1"/>
    </xf>
    <xf numFmtId="0" fontId="8" fillId="0" borderId="1" xfId="5" applyNumberFormat="1" applyFont="1" applyBorder="1" applyAlignment="1">
      <alignment vertical="top" wrapText="1"/>
    </xf>
    <xf numFmtId="0" fontId="4" fillId="0" borderId="1" xfId="5" applyNumberFormat="1" applyFont="1" applyBorder="1" applyAlignment="1">
      <alignment horizontal="center" vertical="center" wrapText="1"/>
    </xf>
    <xf numFmtId="0" fontId="9" fillId="0" borderId="1" xfId="5" applyNumberFormat="1" applyFont="1" applyBorder="1" applyAlignment="1">
      <alignment horizontal="center" vertical="center" wrapText="1"/>
    </xf>
    <xf numFmtId="0" fontId="8" fillId="0" borderId="4" xfId="5" applyNumberFormat="1" applyFont="1" applyBorder="1" applyAlignment="1">
      <alignment vertical="center" wrapText="1"/>
    </xf>
    <xf numFmtId="0" fontId="4" fillId="0" borderId="1" xfId="6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center" wrapText="1"/>
    </xf>
    <xf numFmtId="0" fontId="3" fillId="0" borderId="1" xfId="7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6" fontId="4" fillId="0" borderId="1" xfId="2" applyNumberFormat="1" applyFont="1" applyBorder="1" applyAlignment="1">
      <alignment horizontal="center" vertical="center"/>
    </xf>
    <xf numFmtId="2" fontId="4" fillId="0" borderId="1" xfId="6" applyNumberFormat="1" applyFont="1" applyBorder="1" applyAlignment="1">
      <alignment horizontal="center" vertical="center" wrapText="1"/>
    </xf>
    <xf numFmtId="165" fontId="4" fillId="0" borderId="1" xfId="4" applyNumberFormat="1" applyFont="1" applyBorder="1" applyAlignment="1">
      <alignment horizontal="center" vertical="center"/>
    </xf>
    <xf numFmtId="4" fontId="4" fillId="0" borderId="1" xfId="6" applyNumberFormat="1" applyFont="1" applyBorder="1" applyAlignment="1">
      <alignment horizontal="center" vertical="center" wrapText="1"/>
    </xf>
  </cellXfs>
  <cellStyles count="9">
    <cellStyle name="Обычный" xfId="0" builtinId="0"/>
    <cellStyle name="Обычный 2" xfId="6"/>
    <cellStyle name="Обычный 3" xfId="8"/>
    <cellStyle name="Обычный 4" xfId="7"/>
    <cellStyle name="Обычный_3-20а" xfId="3"/>
    <cellStyle name="Обычный_5-3" xfId="2"/>
    <cellStyle name="Обычный_Кр-12" xfId="4"/>
    <cellStyle name="Обычный_Кр-4" xfId="5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7;&#1072;&#1087;&#1072;&#1076;&#1085;&#1099;&#1081;%202018-2019&#1075;&#107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р-12"/>
      <sheetName val="Кр-14"/>
      <sheetName val="Кр-15"/>
      <sheetName val="Кр-19"/>
      <sheetName val="Кр-2"/>
      <sheetName val="Кр-25"/>
      <sheetName val="Кр-29"/>
      <sheetName val="Кр-4"/>
      <sheetName val="Кр-7а"/>
      <sheetName val="Кр-7а (2019)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7">
          <cell r="C27">
            <v>32151.029999999912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view="pageBreakPreview" topLeftCell="A7" zoomScale="60" workbookViewId="0">
      <selection activeCell="C29" sqref="C29"/>
    </sheetView>
  </sheetViews>
  <sheetFormatPr defaultRowHeight="15"/>
  <cols>
    <col min="1" max="1" width="36.5703125" customWidth="1"/>
    <col min="2" max="2" width="22.5703125" customWidth="1"/>
    <col min="3" max="3" width="16.28515625" customWidth="1"/>
    <col min="4" max="4" width="11" customWidth="1"/>
    <col min="5" max="5" width="12" customWidth="1"/>
    <col min="6" max="6" width="11.28515625" customWidth="1"/>
    <col min="7" max="7" width="50" customWidth="1"/>
    <col min="8" max="8" width="21.85546875" customWidth="1"/>
    <col min="9" max="9" width="16.28515625" customWidth="1"/>
    <col min="10" max="10" width="18" customWidth="1"/>
    <col min="11" max="11" width="16.5703125" customWidth="1"/>
    <col min="12" max="12" width="12.28515625" customWidth="1"/>
    <col min="13" max="13" width="11.5703125" customWidth="1"/>
    <col min="14" max="14" width="12.7109375" customWidth="1"/>
    <col min="15" max="15" width="16.140625" customWidth="1"/>
  </cols>
  <sheetData>
    <row r="1" spans="1:15" ht="15.75">
      <c r="A1" s="28" t="s">
        <v>50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ht="15.7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1:15" ht="15.75">
      <c r="A3" s="26" t="s">
        <v>32</v>
      </c>
      <c r="B3" s="26"/>
      <c r="C3" s="26" t="s">
        <v>31</v>
      </c>
      <c r="D3" s="26" t="s">
        <v>30</v>
      </c>
      <c r="E3" s="26" t="s">
        <v>29</v>
      </c>
      <c r="F3" s="26" t="s">
        <v>28</v>
      </c>
      <c r="G3" s="14" t="s">
        <v>27</v>
      </c>
      <c r="H3" s="14" t="s">
        <v>26</v>
      </c>
      <c r="I3" s="14" t="s">
        <v>25</v>
      </c>
      <c r="J3" s="14" t="s">
        <v>24</v>
      </c>
      <c r="K3" s="14" t="s">
        <v>23</v>
      </c>
      <c r="L3" s="14" t="s">
        <v>22</v>
      </c>
      <c r="M3" s="14" t="s">
        <v>21</v>
      </c>
      <c r="N3" s="14" t="s">
        <v>20</v>
      </c>
      <c r="O3" s="25" t="s">
        <v>4</v>
      </c>
    </row>
    <row r="4" spans="1:15" ht="74.25" customHeight="1">
      <c r="A4" s="24" t="s">
        <v>19</v>
      </c>
      <c r="B4" s="46" t="s">
        <v>18</v>
      </c>
      <c r="C4" s="10"/>
      <c r="D4" s="15"/>
      <c r="E4" s="50">
        <v>736</v>
      </c>
      <c r="F4" s="48">
        <v>7770</v>
      </c>
      <c r="G4" s="48">
        <v>24056</v>
      </c>
      <c r="H4" s="50">
        <v>1007</v>
      </c>
      <c r="I4" s="50">
        <v>1154</v>
      </c>
      <c r="J4" s="49">
        <v>3120</v>
      </c>
      <c r="K4" s="17">
        <v>2998</v>
      </c>
      <c r="L4" s="48">
        <v>2495</v>
      </c>
      <c r="M4" s="48">
        <v>38</v>
      </c>
      <c r="N4" s="47"/>
      <c r="O4" s="8">
        <f>SUM(C4:N4)</f>
        <v>43374</v>
      </c>
    </row>
    <row r="5" spans="1:15" ht="409.6" customHeight="1">
      <c r="A5" s="24" t="s">
        <v>49</v>
      </c>
      <c r="B5" s="46"/>
      <c r="C5" s="45" t="s">
        <v>48</v>
      </c>
      <c r="D5" s="44" t="s">
        <v>47</v>
      </c>
      <c r="E5" s="43" t="s">
        <v>46</v>
      </c>
      <c r="F5" s="43" t="s">
        <v>45</v>
      </c>
      <c r="G5" s="42" t="s">
        <v>44</v>
      </c>
      <c r="H5" s="40" t="s">
        <v>43</v>
      </c>
      <c r="I5" s="21" t="s">
        <v>42</v>
      </c>
      <c r="J5" s="41" t="s">
        <v>41</v>
      </c>
      <c r="K5" s="20" t="s">
        <v>40</v>
      </c>
      <c r="L5" s="40" t="s">
        <v>39</v>
      </c>
      <c r="M5" s="40" t="s">
        <v>38</v>
      </c>
      <c r="N5" s="39"/>
      <c r="O5" s="8"/>
    </row>
    <row r="6" spans="1:15" ht="26.25" customHeight="1">
      <c r="A6" s="24" t="s">
        <v>37</v>
      </c>
      <c r="B6" s="23"/>
      <c r="C6" s="23">
        <v>94.36</v>
      </c>
      <c r="D6" s="23">
        <v>218.24</v>
      </c>
      <c r="E6" s="15">
        <v>388.63</v>
      </c>
      <c r="F6" s="38">
        <v>1802.04</v>
      </c>
      <c r="G6" s="38">
        <v>9090.84</v>
      </c>
      <c r="H6" s="38">
        <v>9376.6200000000008</v>
      </c>
      <c r="I6" s="37">
        <v>2004.77</v>
      </c>
      <c r="J6" s="37">
        <v>895.75</v>
      </c>
      <c r="K6" s="36">
        <v>1861.22</v>
      </c>
      <c r="L6" s="37">
        <v>906.21</v>
      </c>
      <c r="M6" s="36">
        <v>215.51</v>
      </c>
      <c r="N6" s="35"/>
      <c r="O6" s="8">
        <f>SUM(B6:N6)</f>
        <v>26854.190000000002</v>
      </c>
    </row>
    <row r="7" spans="1:15" ht="114" customHeight="1">
      <c r="A7" s="34" t="s">
        <v>36</v>
      </c>
      <c r="B7" s="23"/>
      <c r="C7" s="23">
        <f>3606.3*4.1</f>
        <v>14785.83</v>
      </c>
      <c r="D7" s="23">
        <f>3606.3*4.1</f>
        <v>14785.83</v>
      </c>
      <c r="E7" s="23">
        <f>3606.3*4.1</f>
        <v>14785.83</v>
      </c>
      <c r="F7" s="23">
        <f>3606.3*4.1</f>
        <v>14785.83</v>
      </c>
      <c r="G7" s="23">
        <f>3606.3*4.1</f>
        <v>14785.83</v>
      </c>
      <c r="H7" s="23">
        <f>3606.3*4.1</f>
        <v>14785.83</v>
      </c>
      <c r="I7" s="23">
        <f>3606.3*4.1</f>
        <v>14785.83</v>
      </c>
      <c r="J7" s="23">
        <f>3606.3*4.1</f>
        <v>14785.83</v>
      </c>
      <c r="K7" s="23">
        <f>3606.3*4.1</f>
        <v>14785.83</v>
      </c>
      <c r="L7" s="23">
        <f>3606.3*4.1</f>
        <v>14785.83</v>
      </c>
      <c r="M7" s="23">
        <f>3606.3*4.1</f>
        <v>14785.83</v>
      </c>
      <c r="N7" s="23">
        <f>3606.3*4.1</f>
        <v>14785.83</v>
      </c>
      <c r="O7" s="8">
        <f>SUM(C7:N7)</f>
        <v>177429.95999999996</v>
      </c>
    </row>
    <row r="8" spans="1:15" ht="40.5">
      <c r="A8" s="33" t="s">
        <v>35</v>
      </c>
      <c r="B8" s="32" t="s">
        <v>34</v>
      </c>
      <c r="C8" s="10"/>
      <c r="D8" s="10"/>
      <c r="E8" s="10"/>
      <c r="F8" s="10">
        <v>1274.06</v>
      </c>
      <c r="G8" s="17">
        <v>1575.43</v>
      </c>
      <c r="H8" s="31">
        <v>1400.04</v>
      </c>
      <c r="I8" s="30">
        <v>458.33</v>
      </c>
      <c r="J8" s="29"/>
      <c r="K8" s="17"/>
      <c r="L8" s="30">
        <v>2467.86</v>
      </c>
      <c r="M8" s="29">
        <v>1528.88</v>
      </c>
      <c r="N8" s="29">
        <v>1231.75</v>
      </c>
      <c r="O8" s="8">
        <f>SUM(C8:N8)</f>
        <v>9936.3499999999985</v>
      </c>
    </row>
    <row r="9" spans="1:15" ht="15.75">
      <c r="A9" s="9" t="s">
        <v>8</v>
      </c>
      <c r="B9" s="9"/>
      <c r="C9" s="9"/>
      <c r="D9" s="9"/>
      <c r="E9" s="9"/>
      <c r="F9" s="9"/>
      <c r="G9" s="8"/>
      <c r="H9" s="8"/>
      <c r="I9" s="8"/>
      <c r="J9" s="8"/>
      <c r="K9" s="8"/>
      <c r="L9" s="8"/>
      <c r="M9" s="8"/>
      <c r="N9" s="8"/>
      <c r="O9" s="8">
        <f>SUM(O4:O8)</f>
        <v>257594.49999999997</v>
      </c>
    </row>
    <row r="10" spans="1:15" ht="15.75">
      <c r="A10" s="28" t="s">
        <v>33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</row>
    <row r="11" spans="1:15" ht="15.75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</row>
    <row r="12" spans="1:15" ht="15.75">
      <c r="A12" s="26" t="s">
        <v>32</v>
      </c>
      <c r="B12" s="26"/>
      <c r="C12" s="26" t="s">
        <v>31</v>
      </c>
      <c r="D12" s="26" t="s">
        <v>30</v>
      </c>
      <c r="E12" s="26" t="s">
        <v>29</v>
      </c>
      <c r="F12" s="26" t="s">
        <v>28</v>
      </c>
      <c r="G12" s="14" t="s">
        <v>27</v>
      </c>
      <c r="H12" s="14" t="s">
        <v>26</v>
      </c>
      <c r="I12" s="14" t="s">
        <v>25</v>
      </c>
      <c r="J12" s="14" t="s">
        <v>24</v>
      </c>
      <c r="K12" s="14" t="s">
        <v>23</v>
      </c>
      <c r="L12" s="14" t="s">
        <v>22</v>
      </c>
      <c r="M12" s="14" t="s">
        <v>21</v>
      </c>
      <c r="N12" s="14" t="s">
        <v>20</v>
      </c>
      <c r="O12" s="25" t="s">
        <v>4</v>
      </c>
    </row>
    <row r="13" spans="1:15" ht="114.75" customHeight="1">
      <c r="A13" s="24" t="s">
        <v>19</v>
      </c>
      <c r="B13" s="10" t="s">
        <v>18</v>
      </c>
      <c r="C13" s="15">
        <v>12658</v>
      </c>
      <c r="D13" s="15">
        <v>12658</v>
      </c>
      <c r="E13" s="15">
        <v>12658</v>
      </c>
      <c r="F13" s="15">
        <v>12658</v>
      </c>
      <c r="G13" s="15">
        <v>12658</v>
      </c>
      <c r="H13" s="15">
        <v>12658</v>
      </c>
      <c r="I13" s="15">
        <v>12658</v>
      </c>
      <c r="J13" s="15">
        <v>12658</v>
      </c>
      <c r="K13" s="15">
        <v>12658</v>
      </c>
      <c r="L13" s="15">
        <v>12658</v>
      </c>
      <c r="M13" s="15">
        <v>12658</v>
      </c>
      <c r="N13" s="15">
        <v>12658</v>
      </c>
      <c r="O13" s="8">
        <f>SUM(C13:N13)</f>
        <v>151896</v>
      </c>
    </row>
    <row r="14" spans="1:15" ht="31.5">
      <c r="A14" s="24" t="s">
        <v>17</v>
      </c>
      <c r="B14" s="10" t="s">
        <v>16</v>
      </c>
      <c r="C14" s="23"/>
      <c r="D14" s="23"/>
      <c r="E14" s="23"/>
      <c r="F14" s="23"/>
      <c r="G14" s="21"/>
      <c r="H14" s="22"/>
      <c r="I14" s="21"/>
      <c r="J14" s="21"/>
      <c r="K14" s="20"/>
      <c r="L14" s="21">
        <v>24000</v>
      </c>
      <c r="M14" s="20"/>
      <c r="N14" s="19"/>
      <c r="O14" s="8">
        <f>SUM(C14:N14)</f>
        <v>24000</v>
      </c>
    </row>
    <row r="15" spans="1:15" ht="58.5" customHeight="1">
      <c r="A15" s="12" t="s">
        <v>15</v>
      </c>
      <c r="B15" s="10" t="s">
        <v>14</v>
      </c>
      <c r="C15" s="10">
        <v>8908</v>
      </c>
      <c r="D15" s="10">
        <v>8908</v>
      </c>
      <c r="E15" s="10">
        <v>8908</v>
      </c>
      <c r="F15" s="10">
        <v>8908</v>
      </c>
      <c r="G15" s="10">
        <v>8908</v>
      </c>
      <c r="H15" s="10">
        <v>8908</v>
      </c>
      <c r="I15" s="10">
        <v>8908</v>
      </c>
      <c r="J15" s="10">
        <v>8908</v>
      </c>
      <c r="K15" s="10">
        <v>8908</v>
      </c>
      <c r="L15" s="10">
        <v>8908</v>
      </c>
      <c r="M15" s="10">
        <v>8908</v>
      </c>
      <c r="N15" s="10">
        <v>8908</v>
      </c>
      <c r="O15" s="8">
        <f>SUM(C15:N15)</f>
        <v>106896</v>
      </c>
    </row>
    <row r="16" spans="1:15" ht="33" customHeight="1">
      <c r="A16" s="12" t="s">
        <v>13</v>
      </c>
      <c r="B16" s="10"/>
      <c r="C16" s="10"/>
      <c r="D16" s="10"/>
      <c r="E16" s="10"/>
      <c r="F16" s="10"/>
      <c r="G16" s="14"/>
      <c r="H16" s="17"/>
      <c r="I16" s="14"/>
      <c r="J16" s="16"/>
      <c r="K16" s="14"/>
      <c r="L16" s="15"/>
      <c r="M16" s="15"/>
      <c r="N16" s="14"/>
      <c r="O16" s="8">
        <f>C25*2.5/100</f>
        <v>15296.057999999997</v>
      </c>
    </row>
    <row r="17" spans="1:15" ht="27.75" customHeight="1">
      <c r="A17" s="13" t="s">
        <v>12</v>
      </c>
      <c r="B17" s="18"/>
      <c r="C17" s="10"/>
      <c r="D17" s="10"/>
      <c r="E17" s="10"/>
      <c r="F17" s="10"/>
      <c r="G17" s="14"/>
      <c r="H17" s="17"/>
      <c r="I17" s="14"/>
      <c r="J17" s="16"/>
      <c r="K17" s="14"/>
      <c r="L17" s="15"/>
      <c r="M17" s="15"/>
      <c r="N17" s="14"/>
      <c r="O17" s="8">
        <v>61891.11</v>
      </c>
    </row>
    <row r="18" spans="1:15" ht="33" customHeight="1">
      <c r="A18" s="13" t="s">
        <v>11</v>
      </c>
      <c r="B18" s="10" t="s">
        <v>10</v>
      </c>
      <c r="C18" s="10">
        <f>82*4</f>
        <v>328</v>
      </c>
      <c r="D18" s="10">
        <f>82*4</f>
        <v>328</v>
      </c>
      <c r="E18" s="10">
        <f>82*4</f>
        <v>328</v>
      </c>
      <c r="F18" s="10">
        <f>82*4</f>
        <v>328</v>
      </c>
      <c r="G18" s="10">
        <f>82*4</f>
        <v>328</v>
      </c>
      <c r="H18" s="10">
        <f>82*4</f>
        <v>328</v>
      </c>
      <c r="I18" s="10">
        <f>82*4</f>
        <v>328</v>
      </c>
      <c r="J18" s="10">
        <f>82*4</f>
        <v>328</v>
      </c>
      <c r="K18" s="10">
        <f>82*4</f>
        <v>328</v>
      </c>
      <c r="L18" s="10">
        <f>82*4</f>
        <v>328</v>
      </c>
      <c r="M18" s="10">
        <f>82*4</f>
        <v>328</v>
      </c>
      <c r="N18" s="10">
        <f>82*4</f>
        <v>328</v>
      </c>
      <c r="O18" s="8">
        <f>SUM(C18:N18)</f>
        <v>3936</v>
      </c>
    </row>
    <row r="19" spans="1:15" ht="27.75" customHeight="1">
      <c r="A19" s="12" t="s">
        <v>9</v>
      </c>
      <c r="B19" s="11"/>
      <c r="C19" s="10">
        <f>3606.3*0.2</f>
        <v>721.2600000000001</v>
      </c>
      <c r="D19" s="10">
        <f>3606.3*0.2</f>
        <v>721.2600000000001</v>
      </c>
      <c r="E19" s="10">
        <f>3606.3*0.2</f>
        <v>721.2600000000001</v>
      </c>
      <c r="F19" s="10">
        <f>3606.3*0.2</f>
        <v>721.2600000000001</v>
      </c>
      <c r="G19" s="10">
        <f>3606.3*0.2</f>
        <v>721.2600000000001</v>
      </c>
      <c r="H19" s="10">
        <f>3606.3*0.2</f>
        <v>721.2600000000001</v>
      </c>
      <c r="I19" s="10">
        <f>3606.3*0.2</f>
        <v>721.2600000000001</v>
      </c>
      <c r="J19" s="10">
        <f>3606.3*0.2</f>
        <v>721.2600000000001</v>
      </c>
      <c r="K19" s="10">
        <f>3606.3*0.2</f>
        <v>721.2600000000001</v>
      </c>
      <c r="L19" s="10">
        <f>3606.3*0.2</f>
        <v>721.2600000000001</v>
      </c>
      <c r="M19" s="10">
        <f>3606.3*0.2</f>
        <v>721.2600000000001</v>
      </c>
      <c r="N19" s="10">
        <f>3606.3*0.2</f>
        <v>721.2600000000001</v>
      </c>
      <c r="O19" s="8">
        <f>SUM(C19:N19)</f>
        <v>8655.1200000000008</v>
      </c>
    </row>
    <row r="20" spans="1:15" ht="15.75">
      <c r="A20" s="9" t="s">
        <v>8</v>
      </c>
      <c r="B20" s="9"/>
      <c r="C20" s="9"/>
      <c r="D20" s="9"/>
      <c r="E20" s="9"/>
      <c r="F20" s="9"/>
      <c r="G20" s="8"/>
      <c r="H20" s="8"/>
      <c r="I20" s="8"/>
      <c r="J20" s="8"/>
      <c r="K20" s="8"/>
      <c r="L20" s="8"/>
      <c r="M20" s="8"/>
      <c r="N20" s="8"/>
      <c r="O20" s="8">
        <f>O19+O18+O17+O16+O15+O14+O13+O9</f>
        <v>630164.78799999994</v>
      </c>
    </row>
    <row r="21" spans="1:15" ht="15.75">
      <c r="A21" s="6"/>
      <c r="B21" s="6"/>
      <c r="C21" s="6"/>
      <c r="D21" s="6"/>
      <c r="E21" s="6"/>
      <c r="F21" s="6"/>
      <c r="G21" s="5"/>
      <c r="H21" s="5"/>
      <c r="I21" s="5"/>
      <c r="J21" s="5"/>
      <c r="K21" s="5"/>
      <c r="L21" s="5"/>
      <c r="M21" s="5"/>
      <c r="N21" s="5"/>
      <c r="O21" s="5"/>
    </row>
    <row r="22" spans="1:15" ht="15.75">
      <c r="A22" s="6" t="s">
        <v>7</v>
      </c>
      <c r="B22" s="7">
        <v>160847.89000000001</v>
      </c>
      <c r="C22" s="6"/>
      <c r="D22" s="6"/>
      <c r="E22" s="6"/>
      <c r="F22" s="6"/>
      <c r="G22" s="5"/>
      <c r="H22" s="5"/>
      <c r="I22" s="5"/>
      <c r="J22" s="5"/>
      <c r="K22" s="5"/>
      <c r="L22" s="5"/>
      <c r="M22" s="5"/>
      <c r="N22" s="5"/>
      <c r="O22" s="5"/>
    </row>
    <row r="24" spans="1:15" ht="15.75">
      <c r="B24" s="4" t="s">
        <v>6</v>
      </c>
      <c r="C24" s="4" t="s">
        <v>5</v>
      </c>
    </row>
    <row r="25" spans="1:15" ht="15.75">
      <c r="A25" t="s">
        <v>4</v>
      </c>
      <c r="B25" s="1">
        <v>620425.07999999996</v>
      </c>
      <c r="C25" s="1">
        <v>611842.31999999995</v>
      </c>
    </row>
    <row r="26" spans="1:15" ht="15.75">
      <c r="B26" s="1"/>
      <c r="C26" s="1"/>
    </row>
    <row r="27" spans="1:15" ht="15.75">
      <c r="B27" s="1"/>
      <c r="C27" s="1"/>
    </row>
    <row r="28" spans="1:15" ht="15.75">
      <c r="A28" t="s">
        <v>3</v>
      </c>
      <c r="B28" s="1"/>
      <c r="C28" s="3">
        <f>'[1]Кр-4'!C27</f>
        <v>32151.029999999912</v>
      </c>
    </row>
    <row r="29" spans="1:15" ht="15.75">
      <c r="A29" t="s">
        <v>2</v>
      </c>
      <c r="B29" s="2"/>
      <c r="C29" s="2">
        <f>C25+C28-O20</f>
        <v>13828.561999999918</v>
      </c>
    </row>
    <row r="30" spans="1:15" ht="15.75">
      <c r="B30" s="1"/>
      <c r="C30" s="1"/>
    </row>
    <row r="31" spans="1:15" ht="15.75">
      <c r="A31" t="s">
        <v>1</v>
      </c>
      <c r="B31" s="1"/>
      <c r="C31" s="1">
        <v>3606.3</v>
      </c>
    </row>
    <row r="32" spans="1:15" ht="15.75">
      <c r="A32" t="s">
        <v>0</v>
      </c>
      <c r="B32" s="1"/>
      <c r="C32" s="1">
        <v>82</v>
      </c>
    </row>
  </sheetData>
  <mergeCells count="3">
    <mergeCell ref="A1:O1"/>
    <mergeCell ref="B4:B5"/>
    <mergeCell ref="A10:O10"/>
  </mergeCells>
  <pageMargins left="0.70866141732283472" right="0.70866141732283472" top="0.74803149606299213" bottom="0.74803149606299213" header="0.31496062992125984" footer="0.31496062992125984"/>
  <pageSetup paperSize="9" scale="43" orientation="landscape" r:id="rId1"/>
  <rowBreaks count="1" manualBreakCount="1">
    <brk id="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Кр-4 (2019)</vt:lpstr>
      <vt:lpstr>'Кр-4 (2019)'!Область_печати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</dc:creator>
  <cp:lastModifiedBy>Евгений</cp:lastModifiedBy>
  <dcterms:created xsi:type="dcterms:W3CDTF">2020-06-09T10:39:53Z</dcterms:created>
  <dcterms:modified xsi:type="dcterms:W3CDTF">2020-06-09T10:40:06Z</dcterms:modified>
</cp:coreProperties>
</file>