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р-25 (2019)" sheetId="1" r:id="rId1"/>
  </sheets>
  <externalReferences>
    <externalReference r:id="rId2"/>
  </externalReferences>
  <definedNames>
    <definedName name="_xlnm.Print_Area" localSheetId="0">'Кр-25 (2019)'!$A$1:$O$34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O7" s="1"/>
  <c r="O10" s="1"/>
  <c r="F7"/>
  <c r="G7"/>
  <c r="H7"/>
  <c r="I7"/>
  <c r="J7"/>
  <c r="K7"/>
  <c r="L7"/>
  <c r="M7"/>
  <c r="N7"/>
  <c r="O8"/>
  <c r="O14"/>
  <c r="O16"/>
  <c r="O17"/>
  <c r="C19"/>
  <c r="O19" s="1"/>
  <c r="D19"/>
  <c r="E19"/>
  <c r="F19"/>
  <c r="G19"/>
  <c r="H19"/>
  <c r="I19"/>
  <c r="J19"/>
  <c r="K19"/>
  <c r="M19"/>
  <c r="N19"/>
  <c r="C20"/>
  <c r="D20"/>
  <c r="E20"/>
  <c r="F20"/>
  <c r="G20"/>
  <c r="H20"/>
  <c r="I20"/>
  <c r="J20"/>
  <c r="K20"/>
  <c r="L20"/>
  <c r="M20"/>
  <c r="N20"/>
  <c r="O20"/>
  <c r="O21" s="1"/>
  <c r="C30"/>
  <c r="C31" l="1"/>
</calcChain>
</file>

<file path=xl/sharedStrings.xml><?xml version="1.0" encoding="utf-8"?>
<sst xmlns="http://schemas.openxmlformats.org/spreadsheetml/2006/main" count="67" uniqueCount="49">
  <si>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</si>
  <si>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</si>
  <si>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</si>
  <si>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</si>
  <si>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год:</t>
  </si>
  <si>
    <t>Оплачено</t>
  </si>
  <si>
    <t>Начислено</t>
  </si>
  <si>
    <t>долг по кв/плате на 01.01.19г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</si>
  <si>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</si>
  <si>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</si>
  <si>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</si>
  <si>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</si>
  <si>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</si>
  <si>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</si>
  <si>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"Курганоблсервис"</t>
  </si>
  <si>
    <t>Услуги по благоустройству территории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</si>
  <si>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</si>
  <si>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</si>
  <si>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</si>
  <si>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</si>
  <si>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</si>
  <si>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</si>
  <si>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</si>
  <si>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</si>
  <si>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</si>
  <si>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</si>
  <si>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</si>
  <si>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</si>
  <si>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</si>
  <si>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</si>
  <si>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</si>
  <si>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</si>
  <si>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</si>
  <si>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25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</si>
  <si>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</si>
  <si>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</si>
  <si>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</si>
  <si>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</si>
  <si>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Монтаж провода по "фронтону" здания дома от "ВРУ" до "РЩ"-50п.м..</t>
  </si>
  <si>
    <t>Замена патрона - 1 шт.</t>
  </si>
  <si>
    <t>Демонтаж ст.трубы Ду 20-3м.,прокладка тр-да ПП Ду-20-3м.</t>
  </si>
  <si>
    <t>Демонтаж ст.трубы Ду-25-8м.,прокладка трубопровода ПП Ду-25-8м.</t>
  </si>
  <si>
    <t>Демонтаж чуг.трубы Ду-110-1м.,прокладка трубопровода КНС из ПП Ду-110-1м.,прокладка трубопровода ПП Ду-20-8м.,Ду-32-16м.,прокладка трубопровода КНС из ППП Ду-110-11,75м.,демонтаж чуг.трубы Ду-110-11,75м.,демонтаж ст.трубы Ду-15-8м.,Ду-32-16м.</t>
  </si>
  <si>
    <t>замена ВА 47/29-25А-2шт.</t>
  </si>
  <si>
    <t>Демонтаж ст. трубы Ду-15-4,5м.,прокладка трубопровода ПП ДУ-20-4,5м.</t>
  </si>
  <si>
    <t>Осмотр контактов в кв-ах.Проверка правильности схем подключения эл.счетчиков квартир,Замена ВА 47/29-7шт.,монтаж выключ.нагрузки ВН 32-4шт.,Замена подвесн.патронов карболит.Е-27-6шт.(п1,2,3)</t>
  </si>
  <si>
    <t>Перчатки резиновые, перчатки х/б</t>
  </si>
  <si>
    <t>Виды работ</t>
  </si>
  <si>
    <t>Адрес: Краснодонская, дом 25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</si>
</sst>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0" fillId="0" borderId="1" xfId="0" applyBorder="1"/>
    <xf numFmtId="4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6" fontId="6" fillId="0" borderId="1" xfId="4" applyNumberFormat="1" applyFont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6" fillId="0" borderId="3" xfId="2" applyNumberFormat="1" applyFont="1" applyBorder="1" applyAlignment="1">
      <alignment horizontal="center" vertical="center" wrapText="1"/>
    </xf>
    <xf numFmtId="165" fontId="6" fillId="0" borderId="3" xfId="3" applyNumberFormat="1" applyFont="1" applyBorder="1" applyAlignment="1">
      <alignment horizontal="center" vertical="center" wrapText="1"/>
    </xf>
    <xf numFmtId="165" fontId="6" fillId="0" borderId="3" xfId="4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top" wrapText="1"/>
    </xf>
    <xf numFmtId="165" fontId="6" fillId="0" borderId="1" xfId="4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2" fontId="6" fillId="0" borderId="1" xfId="6" applyNumberFormat="1" applyFont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/>
    </xf>
    <xf numFmtId="4" fontId="6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р-12" xfId="4"/>
    <cellStyle name="Обычный_Кр-25" xfId="5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72;&#1076;&#1085;&#1099;&#1081;%202018-2019&#107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-12"/>
      <sheetName val="Кр-14"/>
      <sheetName val="Кр-15"/>
      <sheetName val="Кр-19"/>
      <sheetName val="Кр-2"/>
      <sheetName val="Кр-25"/>
      <sheetName val="Кр-29"/>
      <sheetName val="Кр-29 (2019)"/>
      <sheetName val="Кр-4"/>
      <sheetName val="Кр-4 (2019)"/>
      <sheetName val="Кр-7а"/>
      <sheetName val="Кр-7а (2019)"/>
      <sheetName val="Лист1"/>
    </sheetNames>
    <sheetDataSet>
      <sheetData sheetId="0"/>
      <sheetData sheetId="1"/>
      <sheetData sheetId="2"/>
      <sheetData sheetId="3"/>
      <sheetData sheetId="4"/>
      <sheetData sheetId="5">
        <row r="26">
          <cell r="C26">
            <v>141022.20824999997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topLeftCell="A13" zoomScale="78" zoomScaleSheetLayoutView="78" workbookViewId="0">
      <selection activeCell="G32" sqref="G32"/>
    </sheetView>
  </sheetViews>
  <sheetFormatPr defaultRowHeight="15"/>
  <cols>
    <col min="1" max="1" width="36.7109375" customWidth="1"/>
    <col min="2" max="2" width="19.42578125" customWidth="1"/>
    <col min="3" max="3" width="13.28515625" customWidth="1"/>
    <col min="4" max="4" width="10.5703125" customWidth="1"/>
    <col min="5" max="5" width="11" customWidth="1"/>
    <col min="6" max="6" width="10.85546875" customWidth="1"/>
    <col min="7" max="7" width="12" customWidth="1"/>
    <col min="8" max="8" width="10.28515625" customWidth="1"/>
    <col min="9" max="9" width="19.42578125" customWidth="1"/>
    <col min="10" max="10" width="11.28515625" customWidth="1"/>
    <col min="11" max="11" width="18" customWidth="1"/>
    <col min="12" max="12" width="11.5703125" customWidth="1"/>
    <col min="13" max="13" width="10.28515625" customWidth="1"/>
    <col min="14" max="14" width="11.5703125" customWidth="1"/>
    <col min="15" max="15" width="15.42578125" customWidth="1"/>
  </cols>
  <sheetData>
    <row r="1" spans="1:15" ht="15.7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>
      <c r="A3" s="22" t="s">
        <v>32</v>
      </c>
      <c r="B3" s="22"/>
      <c r="C3" s="22" t="s">
        <v>31</v>
      </c>
      <c r="D3" s="22" t="s">
        <v>30</v>
      </c>
      <c r="E3" s="22" t="s">
        <v>29</v>
      </c>
      <c r="F3" s="22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4" t="s">
        <v>21</v>
      </c>
      <c r="N3" s="14" t="s">
        <v>20</v>
      </c>
      <c r="O3" s="21" t="s">
        <v>4</v>
      </c>
    </row>
    <row r="4" spans="1:15" ht="93" customHeight="1">
      <c r="A4" s="20" t="s">
        <v>19</v>
      </c>
      <c r="B4" s="41" t="s">
        <v>18</v>
      </c>
      <c r="C4" s="10"/>
      <c r="D4" s="15"/>
      <c r="E4" s="45">
        <v>3486</v>
      </c>
      <c r="F4" s="43">
        <v>3426</v>
      </c>
      <c r="G4" s="43"/>
      <c r="H4" s="45">
        <v>966</v>
      </c>
      <c r="I4" s="45">
        <v>16827</v>
      </c>
      <c r="J4" s="44">
        <v>2458</v>
      </c>
      <c r="K4" s="17">
        <v>1747</v>
      </c>
      <c r="L4" s="43">
        <v>113</v>
      </c>
      <c r="M4" s="43"/>
      <c r="N4" s="42">
        <v>2608</v>
      </c>
      <c r="O4" s="8">
        <f>SUM(C4:N4)</f>
        <v>31631</v>
      </c>
    </row>
    <row r="5" spans="1:15" ht="342" customHeight="1">
      <c r="A5" s="20" t="s">
        <v>47</v>
      </c>
      <c r="B5" s="41"/>
      <c r="C5" s="10"/>
      <c r="D5" s="40" t="s">
        <v>46</v>
      </c>
      <c r="E5" s="39" t="s">
        <v>45</v>
      </c>
      <c r="F5" s="39" t="s">
        <v>44</v>
      </c>
      <c r="G5" s="36"/>
      <c r="H5" s="38" t="s">
        <v>43</v>
      </c>
      <c r="I5" s="36" t="s">
        <v>42</v>
      </c>
      <c r="J5" s="36" t="s">
        <v>41</v>
      </c>
      <c r="K5" s="37" t="s">
        <v>40</v>
      </c>
      <c r="L5" s="36" t="s">
        <v>39</v>
      </c>
      <c r="M5" s="35"/>
      <c r="N5" s="34" t="s">
        <v>38</v>
      </c>
      <c r="O5" s="8"/>
    </row>
    <row r="6" spans="1:15" ht="31.5" customHeight="1">
      <c r="A6" s="20" t="s">
        <v>37</v>
      </c>
      <c r="B6" s="28"/>
      <c r="C6" s="28"/>
      <c r="D6" s="28">
        <v>61.2</v>
      </c>
      <c r="E6" s="15">
        <v>932.19</v>
      </c>
      <c r="F6" s="33">
        <v>482.18</v>
      </c>
      <c r="G6" s="33"/>
      <c r="H6" s="33">
        <v>79.06</v>
      </c>
      <c r="I6" s="32">
        <v>6561.82</v>
      </c>
      <c r="J6" s="32">
        <v>1037.25</v>
      </c>
      <c r="K6" s="31">
        <v>391.25</v>
      </c>
      <c r="L6" s="32">
        <v>47.84</v>
      </c>
      <c r="M6" s="31"/>
      <c r="N6" s="30">
        <v>281.43</v>
      </c>
      <c r="O6" s="8">
        <f>SUM(B6:N6)</f>
        <v>9874.2200000000012</v>
      </c>
    </row>
    <row r="7" spans="1:15" ht="102" customHeight="1">
      <c r="A7" s="29" t="s">
        <v>36</v>
      </c>
      <c r="B7" s="28"/>
      <c r="C7" s="28">
        <f>2006.4*4.1</f>
        <v>8226.24</v>
      </c>
      <c r="D7" s="28">
        <f>2006.4*4.1</f>
        <v>8226.24</v>
      </c>
      <c r="E7" s="28">
        <f>2006.4*4.1</f>
        <v>8226.24</v>
      </c>
      <c r="F7" s="28">
        <f>2006.4*4.1</f>
        <v>8226.24</v>
      </c>
      <c r="G7" s="28">
        <f>2006.4*4.1</f>
        <v>8226.24</v>
      </c>
      <c r="H7" s="28">
        <f>2006.4*4.1</f>
        <v>8226.24</v>
      </c>
      <c r="I7" s="28">
        <f>2006.4*4.1</f>
        <v>8226.24</v>
      </c>
      <c r="J7" s="28">
        <f>2006.4*4.1</f>
        <v>8226.24</v>
      </c>
      <c r="K7" s="28">
        <f>2006.4*4.1</f>
        <v>8226.24</v>
      </c>
      <c r="L7" s="28">
        <f>2006.4*4.1</f>
        <v>8226.24</v>
      </c>
      <c r="M7" s="28">
        <f>2006.4*4.1</f>
        <v>8226.24</v>
      </c>
      <c r="N7" s="28">
        <f>2006.4*4.1</f>
        <v>8226.24</v>
      </c>
      <c r="O7" s="8">
        <f>SUM(C7:N7)</f>
        <v>98714.880000000019</v>
      </c>
    </row>
    <row r="8" spans="1:15" ht="42" customHeight="1">
      <c r="A8" s="20" t="s">
        <v>35</v>
      </c>
      <c r="B8" s="10" t="s">
        <v>34</v>
      </c>
      <c r="C8" s="10"/>
      <c r="D8" s="10">
        <v>368.28</v>
      </c>
      <c r="E8" s="15">
        <v>730</v>
      </c>
      <c r="F8" s="15"/>
      <c r="G8" s="15"/>
      <c r="H8" s="15">
        <v>1842.03</v>
      </c>
      <c r="I8" s="15"/>
      <c r="J8" s="15"/>
      <c r="K8" s="15"/>
      <c r="L8" s="15">
        <v>4489.04</v>
      </c>
      <c r="M8" s="15"/>
      <c r="N8" s="15"/>
      <c r="O8" s="19">
        <f>SUM(C8:N8)</f>
        <v>7429.35</v>
      </c>
    </row>
    <row r="9" spans="1:15" ht="15.75">
      <c r="A9" s="20"/>
      <c r="B9" s="10"/>
      <c r="C9" s="10"/>
      <c r="D9" s="10"/>
      <c r="E9" s="10"/>
      <c r="F9" s="10"/>
      <c r="G9" s="17"/>
      <c r="H9" s="27"/>
      <c r="I9" s="26"/>
      <c r="J9" s="25"/>
      <c r="K9" s="17"/>
      <c r="L9" s="26"/>
      <c r="M9" s="25"/>
      <c r="N9" s="25"/>
      <c r="O9" s="8"/>
    </row>
    <row r="10" spans="1:15" ht="15.75">
      <c r="A10" s="9" t="s">
        <v>8</v>
      </c>
      <c r="B10" s="9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>
        <f>SUM(O4:O9)</f>
        <v>147649.45000000004</v>
      </c>
    </row>
    <row r="11" spans="1:15" ht="15.75">
      <c r="A11" s="24" t="s">
        <v>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.75">
      <c r="A13" s="22" t="s">
        <v>32</v>
      </c>
      <c r="B13" s="22"/>
      <c r="C13" s="22" t="s">
        <v>31</v>
      </c>
      <c r="D13" s="22" t="s">
        <v>30</v>
      </c>
      <c r="E13" s="22" t="s">
        <v>29</v>
      </c>
      <c r="F13" s="22" t="s">
        <v>28</v>
      </c>
      <c r="G13" s="14" t="s">
        <v>27</v>
      </c>
      <c r="H13" s="14" t="s">
        <v>26</v>
      </c>
      <c r="I13" s="14" t="s">
        <v>25</v>
      </c>
      <c r="J13" s="14" t="s">
        <v>24</v>
      </c>
      <c r="K13" s="14" t="s">
        <v>23</v>
      </c>
      <c r="L13" s="14" t="s">
        <v>22</v>
      </c>
      <c r="M13" s="14" t="s">
        <v>21</v>
      </c>
      <c r="N13" s="14" t="s">
        <v>20</v>
      </c>
      <c r="O13" s="21" t="s">
        <v>4</v>
      </c>
    </row>
    <row r="14" spans="1:15" ht="113.25" customHeight="1">
      <c r="A14" s="20" t="s">
        <v>19</v>
      </c>
      <c r="B14" s="10" t="s">
        <v>18</v>
      </c>
      <c r="C14" s="15">
        <v>7042</v>
      </c>
      <c r="D14" s="15">
        <v>7042</v>
      </c>
      <c r="E14" s="15">
        <v>7042</v>
      </c>
      <c r="F14" s="15">
        <v>7042</v>
      </c>
      <c r="G14" s="15">
        <v>7042</v>
      </c>
      <c r="H14" s="15">
        <v>7042</v>
      </c>
      <c r="I14" s="15">
        <v>7042</v>
      </c>
      <c r="J14" s="15">
        <v>7042</v>
      </c>
      <c r="K14" s="15">
        <v>7042</v>
      </c>
      <c r="L14" s="15">
        <v>7042</v>
      </c>
      <c r="M14" s="15">
        <v>7042</v>
      </c>
      <c r="N14" s="15">
        <v>7042</v>
      </c>
      <c r="O14" s="8">
        <f>SUM(C14:N14)</f>
        <v>84504</v>
      </c>
    </row>
    <row r="15" spans="1:15" ht="34.5" customHeight="1">
      <c r="A15" s="20" t="s">
        <v>17</v>
      </c>
      <c r="B15" s="10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14400</v>
      </c>
      <c r="N15" s="15"/>
      <c r="O15" s="19">
        <v>14400</v>
      </c>
    </row>
    <row r="16" spans="1:15" ht="40.5" customHeight="1">
      <c r="A16" s="12" t="s">
        <v>15</v>
      </c>
      <c r="B16" s="10" t="s">
        <v>14</v>
      </c>
      <c r="C16" s="10">
        <v>4956</v>
      </c>
      <c r="D16" s="10">
        <v>4956</v>
      </c>
      <c r="E16" s="10">
        <v>4956</v>
      </c>
      <c r="F16" s="10">
        <v>4956</v>
      </c>
      <c r="G16" s="10">
        <v>4956</v>
      </c>
      <c r="H16" s="10">
        <v>4956</v>
      </c>
      <c r="I16" s="10">
        <v>4956</v>
      </c>
      <c r="J16" s="10">
        <v>4956</v>
      </c>
      <c r="K16" s="10">
        <v>4956</v>
      </c>
      <c r="L16" s="10">
        <v>4956</v>
      </c>
      <c r="M16" s="10">
        <v>4956</v>
      </c>
      <c r="N16" s="10">
        <v>4956</v>
      </c>
      <c r="O16" s="8">
        <f>SUM(C16:N16)</f>
        <v>59472</v>
      </c>
    </row>
    <row r="17" spans="1:15" ht="32.25" customHeight="1">
      <c r="A17" s="12" t="s">
        <v>13</v>
      </c>
      <c r="B17" s="10"/>
      <c r="C17" s="10"/>
      <c r="D17" s="10"/>
      <c r="E17" s="10"/>
      <c r="F17" s="10"/>
      <c r="G17" s="14"/>
      <c r="H17" s="17"/>
      <c r="I17" s="14"/>
      <c r="J17" s="16"/>
      <c r="K17" s="14"/>
      <c r="L17" s="15"/>
      <c r="M17" s="15"/>
      <c r="N17" s="14"/>
      <c r="O17" s="8">
        <f>C26*2.5/100</f>
        <v>8903.9895000000015</v>
      </c>
    </row>
    <row r="18" spans="1:15" ht="30.75" customHeight="1">
      <c r="A18" s="13" t="s">
        <v>12</v>
      </c>
      <c r="B18" s="18"/>
      <c r="C18" s="10"/>
      <c r="D18" s="10"/>
      <c r="E18" s="10"/>
      <c r="F18" s="10"/>
      <c r="G18" s="14"/>
      <c r="H18" s="17"/>
      <c r="I18" s="14"/>
      <c r="J18" s="16"/>
      <c r="K18" s="14"/>
      <c r="L18" s="15"/>
      <c r="M18" s="15"/>
      <c r="N18" s="14"/>
      <c r="O18" s="8">
        <v>39102.44</v>
      </c>
    </row>
    <row r="19" spans="1:15" ht="30.75" customHeight="1">
      <c r="A19" s="13" t="s">
        <v>11</v>
      </c>
      <c r="B19" s="10" t="s">
        <v>10</v>
      </c>
      <c r="C19" s="10">
        <f>48*4</f>
        <v>192</v>
      </c>
      <c r="D19" s="10">
        <f>48*4</f>
        <v>192</v>
      </c>
      <c r="E19" s="10">
        <f>48*4</f>
        <v>192</v>
      </c>
      <c r="F19" s="10">
        <f>48*4</f>
        <v>192</v>
      </c>
      <c r="G19" s="10">
        <f>48*4</f>
        <v>192</v>
      </c>
      <c r="H19" s="10">
        <f>48*4</f>
        <v>192</v>
      </c>
      <c r="I19" s="10">
        <f>48*4</f>
        <v>192</v>
      </c>
      <c r="J19" s="10">
        <f>48*4</f>
        <v>192</v>
      </c>
      <c r="K19" s="10">
        <f>48*4</f>
        <v>192</v>
      </c>
      <c r="L19" s="10">
        <v>192</v>
      </c>
      <c r="M19" s="10">
        <f>48*4</f>
        <v>192</v>
      </c>
      <c r="N19" s="10">
        <f>48*4</f>
        <v>192</v>
      </c>
      <c r="O19" s="8">
        <f>SUM(C19:N19)</f>
        <v>2304</v>
      </c>
    </row>
    <row r="20" spans="1:15" ht="25.5" customHeight="1">
      <c r="A20" s="12" t="s">
        <v>9</v>
      </c>
      <c r="B20" s="11"/>
      <c r="C20" s="10">
        <f>2006.4*0.2</f>
        <v>401.28000000000003</v>
      </c>
      <c r="D20" s="10">
        <f>2006.4*0.2</f>
        <v>401.28000000000003</v>
      </c>
      <c r="E20" s="10">
        <f>2006.4*0.2</f>
        <v>401.28000000000003</v>
      </c>
      <c r="F20" s="10">
        <f>2006.4*0.2</f>
        <v>401.28000000000003</v>
      </c>
      <c r="G20" s="10">
        <f>2006.4*0.2</f>
        <v>401.28000000000003</v>
      </c>
      <c r="H20" s="10">
        <f>2006.4*0.2</f>
        <v>401.28000000000003</v>
      </c>
      <c r="I20" s="10">
        <f>2006.4*0.2</f>
        <v>401.28000000000003</v>
      </c>
      <c r="J20" s="10">
        <f>2006.4*0.2</f>
        <v>401.28000000000003</v>
      </c>
      <c r="K20" s="10">
        <f>2006.4*0.2</f>
        <v>401.28000000000003</v>
      </c>
      <c r="L20" s="10">
        <f>2006.4*0.2</f>
        <v>401.28000000000003</v>
      </c>
      <c r="M20" s="10">
        <f>2006.4*0.2</f>
        <v>401.28000000000003</v>
      </c>
      <c r="N20" s="10">
        <f>2006.4*0.2</f>
        <v>401.28000000000003</v>
      </c>
      <c r="O20" s="8">
        <f>SUM(C20:N20)</f>
        <v>4815.3600000000006</v>
      </c>
    </row>
    <row r="21" spans="1:15" ht="15.75">
      <c r="A21" s="9" t="s">
        <v>8</v>
      </c>
      <c r="B21" s="9"/>
      <c r="C21" s="9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>
        <f>O20+O19+O18+O17+O14+O10+O16+O15</f>
        <v>361151.23950000003</v>
      </c>
    </row>
    <row r="22" spans="1:15" ht="15.75">
      <c r="A22" s="6"/>
      <c r="B22" s="6"/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5"/>
    </row>
    <row r="23" spans="1:15" ht="15.75">
      <c r="A23" s="6" t="s">
        <v>7</v>
      </c>
      <c r="B23" s="7">
        <v>101485.7</v>
      </c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5"/>
    </row>
    <row r="25" spans="1:15" ht="15.75">
      <c r="B25" s="4" t="s">
        <v>6</v>
      </c>
      <c r="C25" s="4" t="s">
        <v>5</v>
      </c>
    </row>
    <row r="26" spans="1:15" ht="15.75">
      <c r="A26" t="s">
        <v>4</v>
      </c>
      <c r="B26" s="3">
        <v>350473.7</v>
      </c>
      <c r="C26" s="1">
        <v>356159.58</v>
      </c>
    </row>
    <row r="27" spans="1:15" ht="15.75">
      <c r="B27" s="1"/>
      <c r="C27" s="1"/>
    </row>
    <row r="28" spans="1:15" ht="15.75">
      <c r="B28" s="1"/>
      <c r="C28" s="1"/>
    </row>
    <row r="29" spans="1:15" ht="15.75">
      <c r="B29" s="1"/>
      <c r="C29" s="1"/>
    </row>
    <row r="30" spans="1:15" ht="15.75">
      <c r="A30" t="s">
        <v>3</v>
      </c>
      <c r="B30" s="1"/>
      <c r="C30" s="3">
        <f>'[1]Кр-25'!C26</f>
        <v>141022.20824999997</v>
      </c>
    </row>
    <row r="31" spans="1:15" ht="15.75">
      <c r="A31" t="s">
        <v>2</v>
      </c>
      <c r="B31" s="2"/>
      <c r="C31" s="2">
        <f>C26+C30-O21</f>
        <v>136030.54874999996</v>
      </c>
    </row>
    <row r="32" spans="1:15" ht="15.75">
      <c r="B32" s="1"/>
      <c r="C32" s="1"/>
    </row>
    <row r="33" spans="1:3" ht="15.75">
      <c r="A33" t="s">
        <v>1</v>
      </c>
      <c r="B33" s="1"/>
      <c r="C33" s="1">
        <v>2006.4</v>
      </c>
    </row>
    <row r="34" spans="1:3" ht="15.75">
      <c r="A34" t="s">
        <v>0</v>
      </c>
      <c r="B34" s="1"/>
      <c r="C34" s="1">
        <v>48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Кр-25 (2019)</vt:lpstr>
      <vt:lpstr>'Кр-25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2020-06-09T10:39:11Z</dcterms:created>
  <dcterms:modified xsi:type="dcterms:W3CDTF">2020-06-09T10:39:25Z</dcterms:modified>
</cp:coreProperties>
</file>