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3895" windowHeight="10995"/>
  </bookViews>
  <sheets>
    <sheet name="Кр-25" sheetId="1" r:id="rId1"/>
  </sheets>
  <definedNames>
    <definedName name="_xlnm.Print_Area" localSheetId="0">'Кр-25'!$A$1:$O$26</definedName>
  </definedNames>
  <calcPr calcId="124519"/>
</workbook>
</file>

<file path=xl/calcChain.xml><?xml version="1.0" encoding="utf-8"?>
<calcChain xmlns="http://schemas.openxmlformats.org/spreadsheetml/2006/main">
  <c r="O4" i="1"/>
  <c r="K6"/>
  <c r="O6"/>
  <c r="C7"/>
  <c r="D7"/>
  <c r="E7"/>
  <c r="F7"/>
  <c r="G7"/>
  <c r="H7"/>
  <c r="I7"/>
  <c r="J7"/>
  <c r="K7"/>
  <c r="L7"/>
  <c r="M7"/>
  <c r="N7"/>
  <c r="O7"/>
  <c r="O8"/>
  <c r="O10"/>
  <c r="O14"/>
  <c r="O15"/>
  <c r="O16"/>
  <c r="C18"/>
  <c r="D18"/>
  <c r="E18"/>
  <c r="F18"/>
  <c r="G18"/>
  <c r="H18"/>
  <c r="I18"/>
  <c r="J18"/>
  <c r="K18"/>
  <c r="L18"/>
  <c r="M18"/>
  <c r="N18"/>
  <c r="O18"/>
  <c r="C19"/>
  <c r="D19"/>
  <c r="E19"/>
  <c r="F19"/>
  <c r="G19"/>
  <c r="H19"/>
  <c r="I19"/>
  <c r="J19"/>
  <c r="K19"/>
  <c r="L19"/>
  <c r="M19"/>
  <c r="N19"/>
  <c r="O19"/>
  <c r="O20"/>
  <c r="C25"/>
</calcChain>
</file>

<file path=xl/sharedStrings.xml><?xml version="1.0" encoding="utf-8"?>
<sst xmlns="http://schemas.openxmlformats.org/spreadsheetml/2006/main" count="59" uniqueCount="40">
  <si>
    <t>л/сч</t>
  </si>
  <si>
    <t xml:space="preserve">площадь </t>
  </si>
  <si>
    <t xml:space="preserve">Остаток на начало 01.01.2018г. </t>
  </si>
  <si>
    <t>Итого за год:</t>
  </si>
  <si>
    <t>Оплачено</t>
  </si>
  <si>
    <t>Начислено</t>
  </si>
  <si>
    <t>Итого: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</si>
  <si>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</si>
  <si>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</si>
  <si>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</si>
  <si>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</si>
  <si>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</si>
  <si>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ИП Соколов А.В.</t>
  </si>
  <si>
    <t>Услуги по благоустройству территории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</si>
  <si>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</si>
  <si>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</si>
  <si>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</si>
  <si>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</si>
  <si>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</si>
  <si>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</si>
  <si>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</si>
  <si>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</si>
  <si>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</si>
  <si>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</si>
  <si>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</si>
  <si>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</si>
  <si>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</si>
  <si>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</si>
  <si>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</si>
  <si>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Краснодонская, дом 25 2017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</si>
  <si>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</si>
  <si>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</si>
  <si>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</si>
  <si>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</si>
  <si>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Смена остекления оконных переплетов - 2 кв.м.</t>
  </si>
  <si>
    <t>Прокладка трубопровода ПП Ду 25 - 4 м.; Демонтаж стальной трубы Ду 25 - 4 м.; Демонтаж стальной трубы Ду 20 - 2 м.; Прокладка трубопровода ПП Ду 20 - 2 м. в кв. 14</t>
  </si>
  <si>
    <t>Замена патронов карболитовых - 4 шт.; Замена участка провода - 3 п.м.; Крепление провода - 2 шт. подъезд 1</t>
  </si>
  <si>
    <t>Демонтаж чугунной трубы Ду 110 - 1,5 м.; Прокладка трубопровода КНС из ПП Ду 110 - 1,5 м. в подвале</t>
  </si>
  <si>
    <t>Врезка вентиля Ду 20 - 2 шт. в кв. 36</t>
  </si>
  <si>
    <t>Виды работ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</si>
</sst>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2" fontId="5" fillId="0" borderId="1" xfId="2" applyNumberFormat="1" applyFont="1" applyBorder="1" applyAlignment="1">
      <alignment horizontal="center" vertical="center"/>
    </xf>
    <xf numFmtId="166" fontId="5" fillId="0" borderId="1" xfId="4" applyNumberFormat="1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6" fontId="5" fillId="0" borderId="3" xfId="2" applyNumberFormat="1" applyFont="1" applyBorder="1" applyAlignment="1">
      <alignment horizontal="center" vertical="center" wrapText="1"/>
    </xf>
    <xf numFmtId="165" fontId="5" fillId="0" borderId="3" xfId="3" applyNumberFormat="1" applyFont="1" applyBorder="1" applyAlignment="1">
      <alignment horizontal="center" vertical="center" wrapText="1"/>
    </xf>
    <xf numFmtId="165" fontId="5" fillId="0" borderId="3" xfId="4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/>
    </xf>
    <xf numFmtId="2" fontId="5" fillId="0" borderId="1" xfId="5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 3" xfId="6"/>
    <cellStyle name="Обычный_3-20а" xfId="3"/>
    <cellStyle name="Обычный_5-3" xfId="2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topLeftCell="A9" workbookViewId="0">
      <selection activeCell="C30" sqref="C30"/>
    </sheetView>
  </sheetViews>
  <sheetFormatPr defaultRowHeight="15"/>
  <cols>
    <col min="1" max="1" width="36.7109375" customWidth="1"/>
    <col min="2" max="2" width="19.42578125" customWidth="1"/>
    <col min="3" max="3" width="13.28515625" customWidth="1"/>
    <col min="4" max="4" width="10.5703125" customWidth="1"/>
    <col min="5" max="5" width="11" customWidth="1"/>
    <col min="6" max="6" width="10.85546875" customWidth="1"/>
    <col min="7" max="7" width="12" customWidth="1"/>
    <col min="8" max="8" width="10.28515625" customWidth="1"/>
    <col min="9" max="9" width="19.42578125" customWidth="1"/>
    <col min="10" max="10" width="11.28515625" customWidth="1"/>
    <col min="11" max="11" width="18" customWidth="1"/>
    <col min="12" max="12" width="11.5703125" customWidth="1"/>
    <col min="13" max="13" width="10.28515625" customWidth="1"/>
    <col min="14" max="14" width="11.5703125" customWidth="1"/>
    <col min="15" max="15" width="15.42578125" customWidth="1"/>
  </cols>
  <sheetData>
    <row r="1" spans="1:15" ht="15.75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>
      <c r="A3" s="17" t="s">
        <v>28</v>
      </c>
      <c r="B3" s="17"/>
      <c r="C3" s="17" t="s">
        <v>27</v>
      </c>
      <c r="D3" s="17" t="s">
        <v>26</v>
      </c>
      <c r="E3" s="17" t="s">
        <v>25</v>
      </c>
      <c r="F3" s="17" t="s">
        <v>24</v>
      </c>
      <c r="G3" s="10" t="s">
        <v>23</v>
      </c>
      <c r="H3" s="10" t="s">
        <v>22</v>
      </c>
      <c r="I3" s="10" t="s">
        <v>21</v>
      </c>
      <c r="J3" s="10" t="s">
        <v>20</v>
      </c>
      <c r="K3" s="10" t="s">
        <v>19</v>
      </c>
      <c r="L3" s="10" t="s">
        <v>18</v>
      </c>
      <c r="M3" s="10" t="s">
        <v>17</v>
      </c>
      <c r="N3" s="10" t="s">
        <v>16</v>
      </c>
      <c r="O3" s="16" t="s">
        <v>3</v>
      </c>
    </row>
    <row r="4" spans="1:15" ht="93" customHeight="1">
      <c r="A4" s="15" t="s">
        <v>15</v>
      </c>
      <c r="B4" s="36" t="s">
        <v>14</v>
      </c>
      <c r="C4" s="6">
        <v>2231</v>
      </c>
      <c r="D4" s="11"/>
      <c r="E4" s="40"/>
      <c r="F4" s="38"/>
      <c r="G4" s="38">
        <v>412</v>
      </c>
      <c r="H4" s="40"/>
      <c r="I4" s="40">
        <v>387</v>
      </c>
      <c r="J4" s="39"/>
      <c r="K4" s="13">
        <v>3480</v>
      </c>
      <c r="L4" s="38"/>
      <c r="M4" s="38"/>
      <c r="N4" s="37">
        <v>444</v>
      </c>
      <c r="O4" s="4">
        <f>SUM(C4:N4)</f>
        <v>6954</v>
      </c>
    </row>
    <row r="5" spans="1:15" ht="342" customHeight="1">
      <c r="A5" s="15" t="s">
        <v>39</v>
      </c>
      <c r="B5" s="36"/>
      <c r="C5" s="6" t="s">
        <v>38</v>
      </c>
      <c r="D5" s="35"/>
      <c r="E5" s="34"/>
      <c r="F5" s="34"/>
      <c r="G5" s="32" t="s">
        <v>37</v>
      </c>
      <c r="H5" s="33"/>
      <c r="I5" s="32" t="s">
        <v>36</v>
      </c>
      <c r="J5" s="32"/>
      <c r="K5" s="31" t="s">
        <v>35</v>
      </c>
      <c r="L5" s="32"/>
      <c r="M5" s="31"/>
      <c r="N5" s="30" t="s">
        <v>34</v>
      </c>
      <c r="O5" s="4"/>
    </row>
    <row r="6" spans="1:15" ht="31.5" customHeight="1">
      <c r="A6" s="15" t="s">
        <v>33</v>
      </c>
      <c r="B6" s="24"/>
      <c r="C6" s="24">
        <v>740.5</v>
      </c>
      <c r="D6" s="24">
        <v>47.34</v>
      </c>
      <c r="E6" s="11">
        <v>1168.27</v>
      </c>
      <c r="F6" s="29"/>
      <c r="G6" s="29">
        <v>327.55</v>
      </c>
      <c r="H6" s="29"/>
      <c r="I6" s="28">
        <v>991.59</v>
      </c>
      <c r="J6" s="28"/>
      <c r="K6" s="27">
        <f>471.97+157.19</f>
        <v>629.16000000000008</v>
      </c>
      <c r="L6" s="28">
        <v>10797.99</v>
      </c>
      <c r="M6" s="27"/>
      <c r="N6" s="26"/>
      <c r="O6" s="4">
        <f>SUM(B6:N6)</f>
        <v>14702.400000000001</v>
      </c>
    </row>
    <row r="7" spans="1:15" ht="102" customHeight="1">
      <c r="A7" s="25" t="s">
        <v>32</v>
      </c>
      <c r="B7" s="24"/>
      <c r="C7" s="24">
        <f>2006.4*4.1</f>
        <v>8226.24</v>
      </c>
      <c r="D7" s="24">
        <f>2006.4*4.1</f>
        <v>8226.24</v>
      </c>
      <c r="E7" s="24">
        <f>2006.4*4.1</f>
        <v>8226.24</v>
      </c>
      <c r="F7" s="24">
        <f>2006.4*4.1</f>
        <v>8226.24</v>
      </c>
      <c r="G7" s="24">
        <f>2006.4*4.1</f>
        <v>8226.24</v>
      </c>
      <c r="H7" s="24">
        <f>2006.4*4.1</f>
        <v>8226.24</v>
      </c>
      <c r="I7" s="24">
        <f>2006.4*4.1</f>
        <v>8226.24</v>
      </c>
      <c r="J7" s="24">
        <f>2006.4*4.1</f>
        <v>8226.24</v>
      </c>
      <c r="K7" s="24">
        <f>2006.4*4.1</f>
        <v>8226.24</v>
      </c>
      <c r="L7" s="24">
        <f>2006.4*4.1</f>
        <v>8226.24</v>
      </c>
      <c r="M7" s="24">
        <f>2006.4*4.1</f>
        <v>8226.24</v>
      </c>
      <c r="N7" s="24">
        <f>2006.4*4.1</f>
        <v>8226.24</v>
      </c>
      <c r="O7" s="4">
        <f>SUM(C7:N7)</f>
        <v>98714.880000000019</v>
      </c>
    </row>
    <row r="8" spans="1:15" ht="42" customHeight="1">
      <c r="A8" s="15" t="s">
        <v>31</v>
      </c>
      <c r="B8" s="6" t="s">
        <v>30</v>
      </c>
      <c r="C8" s="6"/>
      <c r="D8" s="6"/>
      <c r="E8" s="11"/>
      <c r="F8" s="11">
        <v>729.3</v>
      </c>
      <c r="G8" s="11"/>
      <c r="H8" s="11">
        <v>754.16</v>
      </c>
      <c r="I8" s="11">
        <v>440</v>
      </c>
      <c r="J8" s="11">
        <v>565.62</v>
      </c>
      <c r="K8" s="11"/>
      <c r="L8" s="11"/>
      <c r="M8" s="11"/>
      <c r="N8" s="11"/>
      <c r="O8" s="23">
        <f>SUM(C8:N8)</f>
        <v>2489.08</v>
      </c>
    </row>
    <row r="9" spans="1:15" ht="15.75">
      <c r="A9" s="15"/>
      <c r="B9" s="6"/>
      <c r="C9" s="6"/>
      <c r="D9" s="6"/>
      <c r="E9" s="6"/>
      <c r="F9" s="6"/>
      <c r="G9" s="13"/>
      <c r="H9" s="22"/>
      <c r="I9" s="21"/>
      <c r="J9" s="20"/>
      <c r="K9" s="13"/>
      <c r="L9" s="21"/>
      <c r="M9" s="20"/>
      <c r="N9" s="20"/>
      <c r="O9" s="4"/>
    </row>
    <row r="10" spans="1:15" ht="15.75">
      <c r="A10" s="5" t="s">
        <v>6</v>
      </c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4"/>
      <c r="N10" s="4"/>
      <c r="O10" s="4">
        <f>SUM(O4:O9)</f>
        <v>122860.36000000003</v>
      </c>
    </row>
    <row r="11" spans="1:15" ht="15.75">
      <c r="A11" s="19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5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.75">
      <c r="A13" s="17" t="s">
        <v>28</v>
      </c>
      <c r="B13" s="17"/>
      <c r="C13" s="17" t="s">
        <v>27</v>
      </c>
      <c r="D13" s="17" t="s">
        <v>26</v>
      </c>
      <c r="E13" s="17" t="s">
        <v>25</v>
      </c>
      <c r="F13" s="17" t="s">
        <v>24</v>
      </c>
      <c r="G13" s="10" t="s">
        <v>23</v>
      </c>
      <c r="H13" s="10" t="s">
        <v>22</v>
      </c>
      <c r="I13" s="10" t="s">
        <v>21</v>
      </c>
      <c r="J13" s="10" t="s">
        <v>20</v>
      </c>
      <c r="K13" s="10" t="s">
        <v>19</v>
      </c>
      <c r="L13" s="10" t="s">
        <v>18</v>
      </c>
      <c r="M13" s="10" t="s">
        <v>17</v>
      </c>
      <c r="N13" s="10" t="s">
        <v>16</v>
      </c>
      <c r="O13" s="16" t="s">
        <v>3</v>
      </c>
    </row>
    <row r="14" spans="1:15" ht="113.25" customHeight="1">
      <c r="A14" s="15" t="s">
        <v>15</v>
      </c>
      <c r="B14" s="6" t="s">
        <v>14</v>
      </c>
      <c r="C14" s="11">
        <v>7042</v>
      </c>
      <c r="D14" s="11">
        <v>7042</v>
      </c>
      <c r="E14" s="11">
        <v>7042</v>
      </c>
      <c r="F14" s="11">
        <v>7042</v>
      </c>
      <c r="G14" s="11">
        <v>7042</v>
      </c>
      <c r="H14" s="11">
        <v>7042</v>
      </c>
      <c r="I14" s="11">
        <v>7042</v>
      </c>
      <c r="J14" s="11">
        <v>7042</v>
      </c>
      <c r="K14" s="11">
        <v>7042</v>
      </c>
      <c r="L14" s="11">
        <v>7042</v>
      </c>
      <c r="M14" s="11">
        <v>7042</v>
      </c>
      <c r="N14" s="11">
        <v>7042</v>
      </c>
      <c r="O14" s="4">
        <f>SUM(C14:N14)</f>
        <v>84504</v>
      </c>
    </row>
    <row r="15" spans="1:15" ht="47.25" customHeight="1">
      <c r="A15" s="8" t="s">
        <v>13</v>
      </c>
      <c r="B15" s="6" t="s">
        <v>12</v>
      </c>
      <c r="C15" s="6">
        <v>4956</v>
      </c>
      <c r="D15" s="6">
        <v>4956</v>
      </c>
      <c r="E15" s="6">
        <v>4956</v>
      </c>
      <c r="F15" s="6">
        <v>4956</v>
      </c>
      <c r="G15" s="6">
        <v>4956</v>
      </c>
      <c r="H15" s="6">
        <v>4956</v>
      </c>
      <c r="I15" s="6">
        <v>4956</v>
      </c>
      <c r="J15" s="6">
        <v>4956</v>
      </c>
      <c r="K15" s="6">
        <v>4956</v>
      </c>
      <c r="L15" s="6">
        <v>4956</v>
      </c>
      <c r="M15" s="6">
        <v>4956</v>
      </c>
      <c r="N15" s="6">
        <v>4956</v>
      </c>
      <c r="O15" s="4">
        <f>SUM(C15:N15)</f>
        <v>59472</v>
      </c>
    </row>
    <row r="16" spans="1:15" ht="32.25" customHeight="1">
      <c r="A16" s="8" t="s">
        <v>11</v>
      </c>
      <c r="B16" s="6"/>
      <c r="C16" s="6"/>
      <c r="D16" s="6"/>
      <c r="E16" s="6"/>
      <c r="F16" s="6"/>
      <c r="G16" s="10"/>
      <c r="H16" s="13"/>
      <c r="I16" s="10"/>
      <c r="J16" s="12"/>
      <c r="K16" s="10"/>
      <c r="L16" s="11"/>
      <c r="M16" s="11"/>
      <c r="N16" s="10"/>
      <c r="O16" s="4">
        <f>378467.55*2.5/100</f>
        <v>9461.6887499999993</v>
      </c>
    </row>
    <row r="17" spans="1:15" ht="30.75" customHeight="1">
      <c r="A17" s="9" t="s">
        <v>10</v>
      </c>
      <c r="B17" s="14"/>
      <c r="C17" s="6"/>
      <c r="D17" s="6"/>
      <c r="E17" s="6"/>
      <c r="F17" s="6"/>
      <c r="G17" s="10"/>
      <c r="H17" s="13"/>
      <c r="I17" s="10"/>
      <c r="J17" s="12"/>
      <c r="K17" s="10"/>
      <c r="L17" s="11"/>
      <c r="M17" s="11"/>
      <c r="N17" s="10"/>
      <c r="O17" s="4">
        <v>43915.61</v>
      </c>
    </row>
    <row r="18" spans="1:15" ht="30.75" customHeight="1">
      <c r="A18" s="9" t="s">
        <v>9</v>
      </c>
      <c r="B18" s="6" t="s">
        <v>8</v>
      </c>
      <c r="C18" s="6">
        <f>48*4</f>
        <v>192</v>
      </c>
      <c r="D18" s="6">
        <f>48*4</f>
        <v>192</v>
      </c>
      <c r="E18" s="6">
        <f>48*4</f>
        <v>192</v>
      </c>
      <c r="F18" s="6">
        <f>48*4</f>
        <v>192</v>
      </c>
      <c r="G18" s="6">
        <f>48*4</f>
        <v>192</v>
      </c>
      <c r="H18" s="6">
        <f>48*4</f>
        <v>192</v>
      </c>
      <c r="I18" s="6">
        <f>48*4</f>
        <v>192</v>
      </c>
      <c r="J18" s="6">
        <f>48*4</f>
        <v>192</v>
      </c>
      <c r="K18" s="6">
        <f>48*4</f>
        <v>192</v>
      </c>
      <c r="L18" s="6">
        <f>48*4</f>
        <v>192</v>
      </c>
      <c r="M18" s="6">
        <f>48*4</f>
        <v>192</v>
      </c>
      <c r="N18" s="6">
        <f>48*4</f>
        <v>192</v>
      </c>
      <c r="O18" s="4">
        <f>SUM(C18:N18)</f>
        <v>2304</v>
      </c>
    </row>
    <row r="19" spans="1:15" ht="25.5" customHeight="1">
      <c r="A19" s="8" t="s">
        <v>7</v>
      </c>
      <c r="B19" s="7"/>
      <c r="C19" s="6">
        <f>2006.4*0.2</f>
        <v>401.28000000000003</v>
      </c>
      <c r="D19" s="6">
        <f>2006.4*0.2</f>
        <v>401.28000000000003</v>
      </c>
      <c r="E19" s="6">
        <f>2006.4*0.2</f>
        <v>401.28000000000003</v>
      </c>
      <c r="F19" s="6">
        <f>2006.4*0.2</f>
        <v>401.28000000000003</v>
      </c>
      <c r="G19" s="6">
        <f>2006.4*0.2</f>
        <v>401.28000000000003</v>
      </c>
      <c r="H19" s="6">
        <f>2006.4*0.2</f>
        <v>401.28000000000003</v>
      </c>
      <c r="I19" s="6">
        <f>2006.4*0.2</f>
        <v>401.28000000000003</v>
      </c>
      <c r="J19" s="6">
        <f>2006.4*0.2</f>
        <v>401.28000000000003</v>
      </c>
      <c r="K19" s="6">
        <f>2006.4*0.2</f>
        <v>401.28000000000003</v>
      </c>
      <c r="L19" s="6">
        <f>2006.4*0.2</f>
        <v>401.28000000000003</v>
      </c>
      <c r="M19" s="6">
        <f>2006.4*0.2</f>
        <v>401.28000000000003</v>
      </c>
      <c r="N19" s="6">
        <f>2006.4*0.2</f>
        <v>401.28000000000003</v>
      </c>
      <c r="O19" s="4">
        <f>SUM(C19:N19)</f>
        <v>4815.3600000000006</v>
      </c>
    </row>
    <row r="20" spans="1:15" ht="15.75">
      <c r="A20" s="5" t="s">
        <v>6</v>
      </c>
      <c r="B20" s="5"/>
      <c r="C20" s="5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4">
        <f>O19+O18+O17+O16+O15+O14+O10</f>
        <v>327333.01875000005</v>
      </c>
    </row>
    <row r="22" spans="1:15" ht="15.75">
      <c r="B22" s="3" t="s">
        <v>5</v>
      </c>
      <c r="C22" s="3" t="s">
        <v>4</v>
      </c>
    </row>
    <row r="23" spans="1:15" ht="15.75">
      <c r="A23" t="s">
        <v>3</v>
      </c>
      <c r="B23" s="1">
        <v>354373.85</v>
      </c>
      <c r="C23" s="1">
        <v>378467.55</v>
      </c>
    </row>
    <row r="24" spans="1:15" ht="15.75">
      <c r="B24" s="1"/>
      <c r="C24" s="1"/>
    </row>
    <row r="25" spans="1:15" ht="15.75">
      <c r="A25" t="s">
        <v>2</v>
      </c>
      <c r="B25" s="2"/>
      <c r="C25" s="2">
        <f>C23-O20</f>
        <v>51134.531249999942</v>
      </c>
    </row>
    <row r="26" spans="1:15" ht="15.75">
      <c r="B26" s="1"/>
      <c r="C26" s="1"/>
    </row>
    <row r="27" spans="1:15" ht="15.75">
      <c r="A27" t="s">
        <v>1</v>
      </c>
      <c r="B27" s="1"/>
      <c r="C27" s="1">
        <v>2006.4</v>
      </c>
    </row>
    <row r="28" spans="1:15" ht="15.75">
      <c r="A28" t="s">
        <v>0</v>
      </c>
      <c r="B28" s="1"/>
      <c r="C28" s="1">
        <v>48</v>
      </c>
    </row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Кр-25</vt:lpstr>
      <vt:lpstr>'Кр-25'!Область_печати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2018-12-03T04:14:08Z</dcterms:created>
  <dcterms:modified xsi:type="dcterms:W3CDTF">2018-12-03T04:14:23Z</dcterms:modified>
</cp:coreProperties>
</file>