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895" windowHeight="10995"/>
  </bookViews>
  <sheets>
    <sheet name="Кр-2" sheetId="1" r:id="rId1"/>
  </sheets>
  <calcPr calcId="124519"/>
</workbook>
</file>

<file path=xl/calcChain.xml><?xml version="1.0" encoding="utf-8"?>
<calcChain xmlns="http://schemas.openxmlformats.org/spreadsheetml/2006/main">
  <c r="K4" i="1"/>
  <c r="O4"/>
  <c r="D6"/>
  <c r="H6"/>
  <c r="K6"/>
  <c r="O6"/>
  <c r="C7"/>
  <c r="D7"/>
  <c r="E7"/>
  <c r="F7"/>
  <c r="G7"/>
  <c r="H7"/>
  <c r="I7"/>
  <c r="J7"/>
  <c r="K7"/>
  <c r="L7"/>
  <c r="M7"/>
  <c r="N7"/>
  <c r="O7"/>
  <c r="O9"/>
  <c r="O13"/>
  <c r="O14"/>
  <c r="O15"/>
  <c r="O16"/>
  <c r="O17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O21"/>
  <c r="O22"/>
  <c r="C27"/>
</calcChain>
</file>

<file path=xl/sharedStrings.xml><?xml version="1.0" encoding="utf-8"?>
<sst xmlns="http://schemas.openxmlformats.org/spreadsheetml/2006/main" count="66" uniqueCount="47">
  <si>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</si>
  <si>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</si>
  <si>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</si>
  <si>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</si>
  <si>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</si>
  <si>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</si>
  <si>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</si>
  <si>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Общество с ограниченной ответственностью "Константа"</t>
  </si>
  <si>
    <t>Ремонт межпанельных швов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</si>
  <si>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</si>
  <si>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</si>
  <si>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</si>
  <si>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</si>
  <si>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</si>
  <si>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</si>
  <si>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</si>
  <si>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УФК по Курганской области (Курганский филиал ФБУЗ "Центр гигиены и эпидемиологии по железнодорожному</t>
  </si>
  <si>
    <t>Дезинсекция</t>
  </si>
  <si>
    <t>ООО "Дорсервис"</t>
  </si>
  <si>
    <t>Ремонт температурных швов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</si>
  <si>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</si>
  <si>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</si>
  <si>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</si>
  <si>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</si>
  <si>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</si>
  <si>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</si>
  <si>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</si>
  <si>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</si>
  <si>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</si>
  <si>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</si>
  <si>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</si>
  <si>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</si>
  <si>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</si>
  <si>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</si>
  <si>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</si>
  <si>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2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</si>
  <si>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</si>
  <si>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</si>
  <si>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выкл. - 2 шт.  в кв. 17; Замена выкл. - 1 шт.; Замена участка - 9 п.м.; Монтаж нештатной розетки - 1 шт. подъезд 2</t>
  </si>
  <si>
    <t>Демонтаж стальной трубы Ду 25 - 4 м.; Прокладка трубопровода ПП Ду 25 - 4 м. в кв. 71</t>
  </si>
  <si>
    <t>Врезка вентиля Ду 25 - 1 шт.; Демонтаж стальной трубы Ду 40 - 2 м.; Прокладка трубопровода ПП Ду 40 - 2 м. подвал; Демонтаж стальной трубы Ду 25 - 2 м.; Прокладка трубопровода ПП Ду 25 - 2 м. в кв. 70; Замена выкл. - 1 шт. в кв. 17; Замена патрона - 1 шт.; Замена выкл. - 1 шт. в кв. 15</t>
  </si>
  <si>
    <t>Очистка "РЩ" от пыли, посторонних предметов; Проверка правильности схемы подключения эл. счетчика в квартирах; Замена дефектных участков провода - 10 п.м.; Замена пакетных выключателей - 23 шт.; Замена автомат. выкл. - 19 шт.; Проверка "R" изоляции электрической проводки; Очистка "РЩ" от пыли, посторонних предметов - 5 шт.; Проверка правильности схемы подключения эл. счетчиков квартир - 20 шт.; Замена дефектных участков провода - 8 п.м.; Замена пакетных выключателей - 18 шт.; Замена выкл. автомат. - 18 шт.; Проверка "R" изоляции эл. проводки подъезд 2; подъезд 3 Замена участков - 5 п.м.; Замена выкл. 30 шт.; Замена выкл. автомат. - 10 шт.; подъезд 4 очистка РЩ от пыли - 5 шт.; Замена участка выкл. - 5 шт.; Замена выкл. автомат. - 15 шт.; Замена патронов - 4 шт.; Замена ламп - 5 шт. в подвале; Замена выкл. - 1 шт. в кв. 51</t>
  </si>
  <si>
    <t>Замена выключателя - 1 шт. в кв. 65; Замена выключателя - 2 шт. в кв. 78</t>
  </si>
  <si>
    <t>Замена патронов - 2 шт. в кв. 62</t>
  </si>
  <si>
    <t xml:space="preserve">Замена выключат. - 3 шт.; Установка рейки - 1 шт. в кв. 12; Замена выкл. - 2 шт. в кв. 17; Замена выкл. - 1 шт. в кв. 78 </t>
  </si>
  <si>
    <t>Замена выключателя автомат. - 2 шт. в кв. 46; Замена выкл. автомат. - 2 шт. в кв. 24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</si>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</sst>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4" fontId="6" fillId="0" borderId="1" xfId="1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6" fontId="5" fillId="0" borderId="4" xfId="2" applyNumberFormat="1" applyFont="1" applyBorder="1" applyAlignment="1">
      <alignment horizontal="center" vertical="center" wrapText="1"/>
    </xf>
    <xf numFmtId="165" fontId="5" fillId="0" borderId="4" xfId="3" applyNumberFormat="1" applyFont="1" applyBorder="1" applyAlignment="1">
      <alignment horizontal="center" vertical="center" wrapText="1"/>
    </xf>
    <xf numFmtId="165" fontId="5" fillId="0" borderId="4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0" workbookViewId="0">
      <selection activeCell="E6" sqref="E6"/>
    </sheetView>
  </sheetViews>
  <sheetFormatPr defaultRowHeight="15"/>
  <cols>
    <col min="1" max="1" width="36.42578125" customWidth="1"/>
    <col min="2" max="2" width="24.85546875" customWidth="1"/>
    <col min="3" max="3" width="11.85546875" customWidth="1"/>
    <col min="4" max="4" width="14.5703125" customWidth="1"/>
    <col min="5" max="5" width="12.140625" customWidth="1"/>
    <col min="6" max="6" width="12" customWidth="1"/>
    <col min="7" max="7" width="11.140625" customWidth="1"/>
    <col min="8" max="8" width="39.28515625" customWidth="1"/>
    <col min="9" max="9" width="11.85546875" customWidth="1"/>
    <col min="10" max="10" width="12.5703125" customWidth="1"/>
    <col min="11" max="11" width="16.85546875" customWidth="1"/>
    <col min="12" max="12" width="11.42578125" customWidth="1"/>
    <col min="13" max="13" width="12.85546875" customWidth="1"/>
    <col min="14" max="14" width="11.7109375" customWidth="1"/>
    <col min="15" max="15" width="15" customWidth="1"/>
  </cols>
  <sheetData>
    <row r="1" spans="1:15" ht="15.7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5" t="s">
        <v>34</v>
      </c>
      <c r="B3" s="25"/>
      <c r="C3" s="25" t="s">
        <v>33</v>
      </c>
      <c r="D3" s="25" t="s">
        <v>32</v>
      </c>
      <c r="E3" s="25" t="s">
        <v>31</v>
      </c>
      <c r="F3" s="25" t="s">
        <v>30</v>
      </c>
      <c r="G3" s="6" t="s">
        <v>29</v>
      </c>
      <c r="H3" s="6" t="s">
        <v>28</v>
      </c>
      <c r="I3" s="6" t="s">
        <v>27</v>
      </c>
      <c r="J3" s="6" t="s">
        <v>26</v>
      </c>
      <c r="K3" s="6" t="s">
        <v>25</v>
      </c>
      <c r="L3" s="6" t="s">
        <v>24</v>
      </c>
      <c r="M3" s="6" t="s">
        <v>23</v>
      </c>
      <c r="N3" s="6" t="s">
        <v>22</v>
      </c>
      <c r="O3" s="24" t="s">
        <v>3</v>
      </c>
    </row>
    <row r="4" spans="1:15" ht="87" customHeight="1">
      <c r="A4" s="23" t="s">
        <v>21</v>
      </c>
      <c r="B4" s="38" t="s">
        <v>20</v>
      </c>
      <c r="C4" s="10">
        <v>595</v>
      </c>
      <c r="D4" s="7">
        <v>1022</v>
      </c>
      <c r="E4" s="42"/>
      <c r="F4" s="40">
        <v>114</v>
      </c>
      <c r="G4" s="40">
        <v>356</v>
      </c>
      <c r="H4" s="42">
        <v>26735</v>
      </c>
      <c r="I4" s="42"/>
      <c r="J4" s="41"/>
      <c r="K4" s="9">
        <f>3278+256</f>
        <v>3534</v>
      </c>
      <c r="L4" s="40">
        <v>2131</v>
      </c>
      <c r="M4" s="40"/>
      <c r="N4" s="39">
        <v>932</v>
      </c>
      <c r="O4" s="4">
        <f>SUM(C4:N4)</f>
        <v>35419</v>
      </c>
    </row>
    <row r="5" spans="1:15" ht="409.5" customHeight="1">
      <c r="A5" s="23" t="s">
        <v>46</v>
      </c>
      <c r="B5" s="38"/>
      <c r="C5" s="10" t="s">
        <v>45</v>
      </c>
      <c r="D5" s="37" t="s">
        <v>44</v>
      </c>
      <c r="E5" s="36"/>
      <c r="F5" s="36" t="s">
        <v>43</v>
      </c>
      <c r="G5" s="20" t="s">
        <v>42</v>
      </c>
      <c r="H5" s="21" t="s">
        <v>41</v>
      </c>
      <c r="I5" s="20"/>
      <c r="J5" s="20"/>
      <c r="K5" s="19" t="s">
        <v>40</v>
      </c>
      <c r="L5" s="20" t="s">
        <v>39</v>
      </c>
      <c r="M5" s="19"/>
      <c r="N5" s="18" t="s">
        <v>38</v>
      </c>
      <c r="O5" s="4"/>
    </row>
    <row r="6" spans="1:15" ht="26.25" customHeight="1">
      <c r="A6" s="23" t="s">
        <v>37</v>
      </c>
      <c r="B6" s="22"/>
      <c r="C6" s="22">
        <v>304.54000000000002</v>
      </c>
      <c r="D6" s="22">
        <f>382.26+829</f>
        <v>1211.26</v>
      </c>
      <c r="E6" s="7"/>
      <c r="F6" s="35">
        <v>35.72</v>
      </c>
      <c r="G6" s="35">
        <v>208.29</v>
      </c>
      <c r="H6" s="35">
        <f>6901.87+600</f>
        <v>7501.87</v>
      </c>
      <c r="I6" s="34"/>
      <c r="J6" s="34"/>
      <c r="K6" s="33">
        <f>1403.09+137.6</f>
        <v>1540.6899999999998</v>
      </c>
      <c r="L6" s="34">
        <v>567.5</v>
      </c>
      <c r="M6" s="33"/>
      <c r="N6" s="32">
        <v>536.41</v>
      </c>
      <c r="O6" s="4">
        <f>SUM(B6:N6)</f>
        <v>11906.28</v>
      </c>
    </row>
    <row r="7" spans="1:15" ht="95.25" customHeight="1">
      <c r="A7" s="31" t="s">
        <v>36</v>
      </c>
      <c r="B7" s="22"/>
      <c r="C7" s="22">
        <f>3600.5*4.1</f>
        <v>14762.05</v>
      </c>
      <c r="D7" s="22">
        <f>3600.5*4.1</f>
        <v>14762.05</v>
      </c>
      <c r="E7" s="22">
        <f>3600.5*4.1</f>
        <v>14762.05</v>
      </c>
      <c r="F7" s="22">
        <f>3600.5*4.1</f>
        <v>14762.05</v>
      </c>
      <c r="G7" s="22">
        <f>3600.5*4.1</f>
        <v>14762.05</v>
      </c>
      <c r="H7" s="22">
        <f>3600.5*4.1</f>
        <v>14762.05</v>
      </c>
      <c r="I7" s="22">
        <f>3600.5*4.1</f>
        <v>14762.05</v>
      </c>
      <c r="J7" s="22">
        <f>3600.5*4.1</f>
        <v>14762.05</v>
      </c>
      <c r="K7" s="22">
        <f>3600.5*4.1</f>
        <v>14762.05</v>
      </c>
      <c r="L7" s="22">
        <f>3600.5*4.1</f>
        <v>14762.05</v>
      </c>
      <c r="M7" s="22">
        <f>3600.5*4.1</f>
        <v>14762.05</v>
      </c>
      <c r="N7" s="22">
        <f>3600.5*4.1</f>
        <v>14762.05</v>
      </c>
      <c r="O7" s="4">
        <f>SUM(C7:N7)</f>
        <v>177144.59999999998</v>
      </c>
    </row>
    <row r="8" spans="1:15" ht="15.75">
      <c r="A8" s="23"/>
      <c r="B8" s="10"/>
      <c r="C8" s="10"/>
      <c r="D8" s="10"/>
      <c r="E8" s="10"/>
      <c r="F8" s="10"/>
      <c r="G8" s="9"/>
      <c r="H8" s="30"/>
      <c r="I8" s="29"/>
      <c r="J8" s="28"/>
      <c r="K8" s="9"/>
      <c r="L8" s="29"/>
      <c r="M8" s="28"/>
      <c r="N8" s="28"/>
      <c r="O8" s="4"/>
    </row>
    <row r="9" spans="1:15" ht="15.75">
      <c r="A9" s="5" t="s">
        <v>6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>
        <f>SUM(O4:O8)</f>
        <v>224469.87999999998</v>
      </c>
    </row>
    <row r="10" spans="1:15" ht="15.75">
      <c r="A10" s="27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5" t="s">
        <v>34</v>
      </c>
      <c r="B12" s="25"/>
      <c r="C12" s="25" t="s">
        <v>33</v>
      </c>
      <c r="D12" s="25" t="s">
        <v>32</v>
      </c>
      <c r="E12" s="25" t="s">
        <v>31</v>
      </c>
      <c r="F12" s="25" t="s">
        <v>30</v>
      </c>
      <c r="G12" s="6" t="s">
        <v>29</v>
      </c>
      <c r="H12" s="6" t="s">
        <v>28</v>
      </c>
      <c r="I12" s="6" t="s">
        <v>27</v>
      </c>
      <c r="J12" s="6" t="s">
        <v>26</v>
      </c>
      <c r="K12" s="6" t="s">
        <v>25</v>
      </c>
      <c r="L12" s="6" t="s">
        <v>24</v>
      </c>
      <c r="M12" s="6" t="s">
        <v>23</v>
      </c>
      <c r="N12" s="6" t="s">
        <v>22</v>
      </c>
      <c r="O12" s="24" t="s">
        <v>3</v>
      </c>
    </row>
    <row r="13" spans="1:15" ht="108.75" customHeight="1">
      <c r="A13" s="23" t="s">
        <v>21</v>
      </c>
      <c r="B13" s="10" t="s">
        <v>20</v>
      </c>
      <c r="C13" s="7">
        <v>12638</v>
      </c>
      <c r="D13" s="7">
        <v>12638</v>
      </c>
      <c r="E13" s="7">
        <v>12638</v>
      </c>
      <c r="F13" s="7">
        <v>12638</v>
      </c>
      <c r="G13" s="7">
        <v>12638</v>
      </c>
      <c r="H13" s="7">
        <v>12638</v>
      </c>
      <c r="I13" s="7">
        <v>12638</v>
      </c>
      <c r="J13" s="7">
        <v>12638</v>
      </c>
      <c r="K13" s="7">
        <v>12638</v>
      </c>
      <c r="L13" s="7">
        <v>12638</v>
      </c>
      <c r="M13" s="7">
        <v>12638</v>
      </c>
      <c r="N13" s="7">
        <v>12638</v>
      </c>
      <c r="O13" s="4">
        <f>SUM(C13:N13)</f>
        <v>151656</v>
      </c>
    </row>
    <row r="14" spans="1:15" ht="15.75">
      <c r="A14" s="23" t="s">
        <v>19</v>
      </c>
      <c r="B14" s="10" t="s">
        <v>18</v>
      </c>
      <c r="C14" s="22"/>
      <c r="D14" s="22"/>
      <c r="E14" s="22"/>
      <c r="F14" s="22"/>
      <c r="G14" s="20"/>
      <c r="H14" s="21"/>
      <c r="I14" s="20">
        <v>7800</v>
      </c>
      <c r="J14" s="20"/>
      <c r="K14" s="19"/>
      <c r="L14" s="20"/>
      <c r="M14" s="19">
        <v>21000</v>
      </c>
      <c r="N14" s="18"/>
      <c r="O14" s="4">
        <f>SUM(C14:N14)</f>
        <v>28800</v>
      </c>
    </row>
    <row r="15" spans="1:15" ht="101.25" customHeight="1">
      <c r="A15" s="11" t="s">
        <v>17</v>
      </c>
      <c r="B15" s="17" t="s">
        <v>16</v>
      </c>
      <c r="C15" s="10"/>
      <c r="D15" s="10"/>
      <c r="E15" s="10"/>
      <c r="F15" s="10"/>
      <c r="G15" s="6"/>
      <c r="H15" s="6"/>
      <c r="I15" s="7"/>
      <c r="J15" s="7"/>
      <c r="K15" s="6"/>
      <c r="L15" s="1"/>
      <c r="M15" s="16">
        <v>9229</v>
      </c>
      <c r="N15" s="7"/>
      <c r="O15" s="15">
        <f>SUM(G15:N15)</f>
        <v>9229</v>
      </c>
    </row>
    <row r="16" spans="1:15" ht="53.25" customHeight="1">
      <c r="A16" s="11" t="s">
        <v>15</v>
      </c>
      <c r="B16" s="10" t="s">
        <v>14</v>
      </c>
      <c r="C16" s="10">
        <v>8893</v>
      </c>
      <c r="D16" s="10">
        <v>8893</v>
      </c>
      <c r="E16" s="10">
        <v>8893</v>
      </c>
      <c r="F16" s="10">
        <v>8893</v>
      </c>
      <c r="G16" s="10">
        <v>8893</v>
      </c>
      <c r="H16" s="10">
        <v>8893</v>
      </c>
      <c r="I16" s="10">
        <v>8893</v>
      </c>
      <c r="J16" s="10">
        <v>8893</v>
      </c>
      <c r="K16" s="10">
        <v>8893</v>
      </c>
      <c r="L16" s="10">
        <v>8893</v>
      </c>
      <c r="M16" s="10">
        <v>8893</v>
      </c>
      <c r="N16" s="10">
        <v>8893</v>
      </c>
      <c r="O16" s="4">
        <f>SUM(C16:N16)</f>
        <v>106716</v>
      </c>
    </row>
    <row r="17" spans="1:15" ht="27" customHeight="1">
      <c r="A17" s="11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">
        <f>628318*2.5/100</f>
        <v>15707.95</v>
      </c>
    </row>
    <row r="18" spans="1:15" ht="23.25" customHeight="1">
      <c r="A18" s="13" t="s">
        <v>12</v>
      </c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">
        <v>66002.53</v>
      </c>
    </row>
    <row r="19" spans="1:15" ht="29.25" customHeight="1">
      <c r="A19" s="13" t="s">
        <v>11</v>
      </c>
      <c r="B19" s="10" t="s">
        <v>10</v>
      </c>
      <c r="C19" s="10">
        <f>83*4</f>
        <v>332</v>
      </c>
      <c r="D19" s="10">
        <f>83*4</f>
        <v>332</v>
      </c>
      <c r="E19" s="10">
        <f>83*4</f>
        <v>332</v>
      </c>
      <c r="F19" s="10">
        <f>83*4</f>
        <v>332</v>
      </c>
      <c r="G19" s="10">
        <f>83*4</f>
        <v>332</v>
      </c>
      <c r="H19" s="10">
        <f>83*4</f>
        <v>332</v>
      </c>
      <c r="I19" s="10">
        <f>83*4</f>
        <v>332</v>
      </c>
      <c r="J19" s="10">
        <f>83*4</f>
        <v>332</v>
      </c>
      <c r="K19" s="10">
        <f>83*4</f>
        <v>332</v>
      </c>
      <c r="L19" s="10">
        <f>83*4</f>
        <v>332</v>
      </c>
      <c r="M19" s="10">
        <f>83*4</f>
        <v>332</v>
      </c>
      <c r="N19" s="10">
        <f>83*4</f>
        <v>332</v>
      </c>
      <c r="O19" s="4">
        <f>SUM(C19:N19)</f>
        <v>3984</v>
      </c>
    </row>
    <row r="20" spans="1:15" ht="24.75" customHeight="1">
      <c r="A20" s="11" t="s">
        <v>9</v>
      </c>
      <c r="B20" s="12"/>
      <c r="C20" s="10">
        <f>3600.5*0.2</f>
        <v>720.1</v>
      </c>
      <c r="D20" s="10">
        <f>3600.5*0.2</f>
        <v>720.1</v>
      </c>
      <c r="E20" s="10">
        <f>3600.5*0.2</f>
        <v>720.1</v>
      </c>
      <c r="F20" s="10">
        <f>3600.5*0.2</f>
        <v>720.1</v>
      </c>
      <c r="G20" s="10">
        <f>3600.5*0.2</f>
        <v>720.1</v>
      </c>
      <c r="H20" s="10">
        <f>3600.5*0.2</f>
        <v>720.1</v>
      </c>
      <c r="I20" s="10">
        <f>3600.5*0.2</f>
        <v>720.1</v>
      </c>
      <c r="J20" s="10">
        <f>3600.5*0.2</f>
        <v>720.1</v>
      </c>
      <c r="K20" s="10">
        <f>3600.5*0.2</f>
        <v>720.1</v>
      </c>
      <c r="L20" s="10">
        <f>3600.5*0.2</f>
        <v>720.1</v>
      </c>
      <c r="M20" s="10">
        <f>3600.5*0.2</f>
        <v>720.1</v>
      </c>
      <c r="N20" s="10">
        <f>3600.5*0.2</f>
        <v>720.1</v>
      </c>
      <c r="O20" s="4">
        <f>SUM(C20:N20)</f>
        <v>8641.2000000000025</v>
      </c>
    </row>
    <row r="21" spans="1:15" ht="63" customHeight="1">
      <c r="A21" s="11" t="s">
        <v>8</v>
      </c>
      <c r="B21" s="10" t="s">
        <v>7</v>
      </c>
      <c r="C21" s="10"/>
      <c r="D21" s="10"/>
      <c r="E21" s="10"/>
      <c r="F21" s="10"/>
      <c r="G21" s="6"/>
      <c r="H21" s="9"/>
      <c r="I21" s="6">
        <v>2700</v>
      </c>
      <c r="J21" s="8"/>
      <c r="K21" s="6"/>
      <c r="L21" s="7"/>
      <c r="M21" s="7"/>
      <c r="N21" s="6"/>
      <c r="O21" s="4">
        <f>SUM(C21:N21)</f>
        <v>2700</v>
      </c>
    </row>
    <row r="22" spans="1:15" ht="15.75">
      <c r="A22" s="5" t="s">
        <v>6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>
        <f>O21+O20+O19+O18+O17+O16+O15+O14+O13+O9</f>
        <v>617906.55999999994</v>
      </c>
    </row>
    <row r="24" spans="1:15" ht="15.75">
      <c r="B24" s="3" t="s">
        <v>5</v>
      </c>
      <c r="C24" s="3" t="s">
        <v>4</v>
      </c>
    </row>
    <row r="25" spans="1:15" ht="15.75">
      <c r="A25" t="s">
        <v>3</v>
      </c>
      <c r="B25" s="1">
        <v>626838.88</v>
      </c>
      <c r="C25" s="1">
        <v>628318</v>
      </c>
    </row>
    <row r="26" spans="1:15" ht="15.75">
      <c r="B26" s="1"/>
      <c r="C26" s="1"/>
    </row>
    <row r="27" spans="1:15" ht="15.75">
      <c r="A27" t="s">
        <v>2</v>
      </c>
      <c r="B27" s="2"/>
      <c r="C27" s="2">
        <f>C25-O22</f>
        <v>10411.440000000061</v>
      </c>
    </row>
    <row r="28" spans="1:15" ht="15.75">
      <c r="B28" s="1"/>
      <c r="C28" s="1"/>
    </row>
    <row r="29" spans="1:15" ht="15.75">
      <c r="A29" t="s">
        <v>1</v>
      </c>
      <c r="B29" s="1"/>
      <c r="C29" s="1">
        <v>3600.5</v>
      </c>
    </row>
    <row r="30" spans="1:15" ht="15.75">
      <c r="A30" t="s">
        <v>0</v>
      </c>
      <c r="B30" s="1"/>
      <c r="C30" s="1">
        <v>83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2018-12-03T04:13:46Z</dcterms:created>
  <dcterms:modified xsi:type="dcterms:W3CDTF">2018-12-03T04:14:00Z</dcterms:modified>
</cp:coreProperties>
</file>