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0" i="1"/>
  <c r="O28"/>
  <c r="O27"/>
  <c r="O50" l="1"/>
  <c r="N49"/>
  <c r="M49"/>
  <c r="L49"/>
  <c r="K49"/>
  <c r="J49"/>
  <c r="I49"/>
  <c r="H49"/>
  <c r="G49"/>
  <c r="F49"/>
  <c r="E49"/>
  <c r="D49"/>
  <c r="C49"/>
  <c r="O49" s="1"/>
  <c r="N48"/>
  <c r="M48"/>
  <c r="L48"/>
  <c r="K48"/>
  <c r="J48"/>
  <c r="I48"/>
  <c r="H48"/>
  <c r="G48"/>
  <c r="F48"/>
  <c r="E48"/>
  <c r="D48"/>
  <c r="C48"/>
  <c r="O48" s="1"/>
  <c r="O46"/>
  <c r="O45"/>
  <c r="O39"/>
  <c r="N38"/>
  <c r="M38"/>
  <c r="L38"/>
  <c r="K38"/>
  <c r="J38"/>
  <c r="I38"/>
  <c r="H38"/>
  <c r="G38"/>
  <c r="F38"/>
  <c r="E38"/>
  <c r="D38"/>
  <c r="C38"/>
  <c r="O38" s="1"/>
  <c r="O37"/>
  <c r="G35"/>
  <c r="O35" s="1"/>
  <c r="O41" s="1"/>
  <c r="O51" l="1"/>
</calcChain>
</file>

<file path=xl/sharedStrings.xml><?xml version="1.0" encoding="utf-8"?>
<sst xmlns="http://schemas.openxmlformats.org/spreadsheetml/2006/main" count="90" uniqueCount="61">
  <si>
    <t>Адрес: Краснодонская, дом 19 2017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</si>
  <si>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</si>
  <si>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</si>
  <si>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</si>
  <si>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</si>
  <si>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</si>
  <si>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</si>
  <si>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</si>
  <si>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</si>
  <si>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</si>
  <si>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</si>
  <si>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</si>
  <si>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</si>
  <si>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</si>
  <si>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</si>
  <si>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</si>
  <si>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Виды работ</t>
  </si>
  <si>
    <t>Демонтаж чугунной трубы Ду 110 - 0,15 м.; Прокладка трубопровода КНС из ПП Ду 110 - 0,15 м.; Врезка вентиля Ду 15 - 5 шт.; Врезка вентиля АА Ду 20 - 5 шт. в подвале; Замена пробковых предохранит. - 3 шт. в кв. 10</t>
  </si>
  <si>
    <t xml:space="preserve">Очистка "РЩ" от пыли и посторонних предметов, протяжка контактов - 10 шт.; Замена дефектных автомат. выкл. 32 шт.; Замена дефектных пакетных выкл. - 24 шт.; Монтаж дистанционной рейки - 1,6 п.м.; Установка сжимов - 7 шт.; Установка провода - 5 п.м. в подъезде 1,2 ; Замена патрона - 1 шт. 2 подъезд </t>
  </si>
  <si>
    <t xml:space="preserve">Замена выкл. - 1 шт. кв. 9; Демонтаж стойки - 1 шт.; Монтаж светильника - 1; Затяжка провода - 15 п.м.; Монтаж кабеля - 15 п.м. подъезд 2 </t>
  </si>
  <si>
    <t>Замена патронов - 2 шт. в подвале</t>
  </si>
  <si>
    <t>Материалы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</si>
  <si>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</si>
  <si>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Работа по обеспечению вывоза бытовых отходов</t>
  </si>
  <si>
    <t xml:space="preserve">Чистый двор (КГМ, без ТБО) </t>
  </si>
  <si>
    <t>Итого: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</si>
  <si>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</si>
  <si>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</si>
  <si>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</si>
  <si>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</si>
  <si>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</si>
  <si>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Услуги по благоустройству территории</t>
  </si>
  <si>
    <t>Начислено</t>
  </si>
  <si>
    <t>Оплачено</t>
  </si>
  <si>
    <t>ОБЩЕСТВО С ОГРАНИЧЕННОЙ ОТВЕТСТВЕННОСТЬЮ "УПРАВЛЯЮЩАЯ КОМПАНИЯ "ЖИЛИЩНИК"</t>
  </si>
  <si>
    <t>Адрес многоквартирного дома :  640008, Курганская обл., г. Курган, ул. Краснодонская, д. 19</t>
  </si>
  <si>
    <t>Год постройки</t>
  </si>
  <si>
    <t>1981г.</t>
  </si>
  <si>
    <t>Количество подъездов</t>
  </si>
  <si>
    <t>Количество лифтов</t>
  </si>
  <si>
    <t>Количество этажей</t>
  </si>
  <si>
    <t>Паспортная общая площадь дома</t>
  </si>
  <si>
    <t xml:space="preserve">Паспортная площадь жилых помещений </t>
  </si>
  <si>
    <t xml:space="preserve">1392.9 м2  </t>
  </si>
  <si>
    <t xml:space="preserve">Паспортная площадь нежилых помещений </t>
  </si>
  <si>
    <t>Паспортная площадь помещений входящих в состав общего имущества</t>
  </si>
  <si>
    <t xml:space="preserve">Площадь лестниц, коридоров </t>
  </si>
  <si>
    <t xml:space="preserve">Площадь подвала </t>
  </si>
  <si>
    <t>Долг на начало периода</t>
  </si>
  <si>
    <t>Остаток на конец периода</t>
  </si>
  <si>
    <r>
      <t>1421 м</t>
    </r>
    <r>
      <rPr>
        <b/>
        <vertAlign val="superscript"/>
        <sz val="12"/>
        <color rgb="FF000000"/>
        <rFont val="Arial"/>
        <family val="2"/>
        <charset val="204"/>
      </rPr>
      <t>2</t>
    </r>
  </si>
  <si>
    <r>
      <t>138,5</t>
    </r>
    <r>
      <rPr>
        <sz val="12"/>
        <color theme="1"/>
        <rFont val="Calibri"/>
        <family val="2"/>
        <charset val="204"/>
        <scheme val="minor"/>
      </rPr>
      <t xml:space="preserve"> 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</si>
  <si>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430,7</t>
    </r>
    <r>
      <rPr>
        <sz val="12"/>
        <color theme="1"/>
        <rFont val="Calibri"/>
        <family val="2"/>
        <charset val="204"/>
        <scheme val="minor"/>
      </rPr>
      <t xml:space="preserve"> M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</si>
  <si>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2.   Финансовая информация</t>
  </si>
  <si>
    <t>1.  ОБЩАЯ ИНФОРМАЦИЯ</t>
  </si>
  <si>
    <t>2.1    ПО СОБСТВЕННКАМ</t>
  </si>
  <si>
    <t>Доступный остаток</t>
  </si>
  <si>
    <t>Лицевых счетов</t>
  </si>
  <si>
    <t>2.2   ЗАТРАТЫ ПО ДОМУ</t>
  </si>
  <si>
    <t>Отчет о выполнении договора управления многоквартирным домом</t>
  </si>
  <si>
    <t xml:space="preserve">          039 за 2017 финансовый год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</si>
</sst>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.5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b/>
      <u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sz val="18"/>
      <color rgb="FF8F8F8F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6" applyAlignment="1" applyProtection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0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4" fillId="0" borderId="1" xfId="0" applyFont="1" applyBorder="1"/>
    <xf numFmtId="0" fontId="2" fillId="0" borderId="1" xfId="0" applyFont="1" applyBorder="1"/>
    <xf numFmtId="166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7">
    <cellStyle name="Гиперссылка" xfId="6" builtinId="8"/>
    <cellStyle name="Обычный" xfId="0" builtinId="0"/>
    <cellStyle name="Обычный 2" xfId="2"/>
    <cellStyle name="Обычный_3-20а" xfId="4"/>
    <cellStyle name="Обычный_5-3" xfId="5"/>
    <cellStyle name="Обычный_Кр-1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dom.gosuslug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zoomScale="90" zoomScaleNormal="90" workbookViewId="0">
      <selection activeCell="C2" sqref="C2"/>
    </sheetView>
  </sheetViews>
  <sheetFormatPr defaultRowHeight="15"/>
  <cols>
    <col min="1" max="1" width="29.28515625" customWidth="1"/>
    <col min="2" max="2" width="15.5703125" customWidth="1"/>
    <col min="3" max="3" width="11.85546875" customWidth="1"/>
    <col min="4" max="4" width="10.140625" bestFit="1" customWidth="1"/>
    <col min="6" max="6" width="11" customWidth="1"/>
    <col min="7" max="7" width="21.7109375" customWidth="1"/>
    <col min="8" max="8" width="25.42578125" customWidth="1"/>
    <col min="9" max="9" width="10.5703125" customWidth="1"/>
    <col min="10" max="10" width="9.5703125" customWidth="1"/>
    <col min="11" max="11" width="11" customWidth="1"/>
    <col min="12" max="12" width="18.28515625" customWidth="1"/>
    <col min="14" max="14" width="10.85546875" customWidth="1"/>
    <col min="15" max="15" width="14.42578125" bestFit="1" customWidth="1"/>
  </cols>
  <sheetData>
    <row r="2" spans="1:10" ht="22.5">
      <c r="C2" s="63" t="s">
        <v>59</v>
      </c>
      <c r="D2" s="63"/>
      <c r="E2" s="63"/>
      <c r="F2" s="64"/>
      <c r="G2" s="64"/>
      <c r="H2" s="64"/>
      <c r="I2" s="65"/>
      <c r="J2" s="65"/>
    </row>
    <row r="3" spans="1:10" ht="21">
      <c r="F3" s="38" t="s">
        <v>60</v>
      </c>
    </row>
    <row r="5" spans="1:10">
      <c r="C5" t="s">
        <v>34</v>
      </c>
      <c r="F5" s="39"/>
    </row>
    <row r="7" spans="1:10">
      <c r="C7" s="40" t="s">
        <v>35</v>
      </c>
    </row>
    <row r="9" spans="1:10" ht="18.75">
      <c r="A9" s="52" t="s">
        <v>54</v>
      </c>
      <c r="F9" s="41"/>
    </row>
    <row r="11" spans="1:10" ht="15.75">
      <c r="A11" s="42" t="s">
        <v>36</v>
      </c>
      <c r="C11" s="48" t="s">
        <v>37</v>
      </c>
      <c r="D11" s="42"/>
    </row>
    <row r="12" spans="1:10" ht="15.75">
      <c r="A12" s="42" t="s">
        <v>38</v>
      </c>
      <c r="C12" s="48">
        <v>2</v>
      </c>
    </row>
    <row r="13" spans="1:10" ht="15.75">
      <c r="A13" s="42" t="s">
        <v>39</v>
      </c>
      <c r="C13" s="48">
        <v>0</v>
      </c>
    </row>
    <row r="14" spans="1:10" ht="15.75">
      <c r="A14" s="42" t="s">
        <v>40</v>
      </c>
      <c r="C14" s="48">
        <v>5</v>
      </c>
    </row>
    <row r="15" spans="1:10" ht="18.75">
      <c r="A15" t="s">
        <v>41</v>
      </c>
      <c r="C15" s="49" t="s">
        <v>50</v>
      </c>
    </row>
    <row r="16" spans="1:10" ht="15.75">
      <c r="A16" t="s">
        <v>42</v>
      </c>
      <c r="B16" s="43"/>
      <c r="C16" s="50" t="s">
        <v>43</v>
      </c>
    </row>
    <row r="17" spans="1:15" ht="15.75">
      <c r="A17" t="s">
        <v>44</v>
      </c>
      <c r="C17" s="51"/>
    </row>
    <row r="18" spans="1:15" ht="15.75">
      <c r="A18" t="s">
        <v>45</v>
      </c>
      <c r="C18" s="51"/>
    </row>
    <row r="19" spans="1:15" ht="18">
      <c r="A19" t="s">
        <v>46</v>
      </c>
      <c r="B19" s="44"/>
      <c r="C19" s="47" t="s">
        <v>51</v>
      </c>
    </row>
    <row r="20" spans="1:15" ht="18">
      <c r="A20" t="s">
        <v>47</v>
      </c>
      <c r="C20" s="47" t="s">
        <v>52</v>
      </c>
      <c r="D20" s="44"/>
    </row>
    <row r="21" spans="1:15">
      <c r="A21" t="s">
        <v>57</v>
      </c>
      <c r="C21" s="60">
        <v>30</v>
      </c>
    </row>
    <row r="22" spans="1:15" ht="20.25">
      <c r="A22" s="52" t="s">
        <v>53</v>
      </c>
      <c r="C22" s="44"/>
      <c r="D22" s="44"/>
      <c r="F22" s="45"/>
    </row>
    <row r="23" spans="1:15" ht="20.25">
      <c r="A23" s="46"/>
      <c r="C23" s="44"/>
      <c r="D23" s="44"/>
      <c r="F23" s="45"/>
    </row>
    <row r="24" spans="1:15" ht="20.25">
      <c r="A24" s="46"/>
      <c r="C24" s="44"/>
      <c r="D24" s="44"/>
      <c r="F24" s="45"/>
    </row>
    <row r="25" spans="1:15" ht="15.75">
      <c r="A25" s="57" t="s">
        <v>55</v>
      </c>
      <c r="B25" s="2"/>
      <c r="C25" s="2" t="s">
        <v>2</v>
      </c>
      <c r="D25" s="2" t="s">
        <v>3</v>
      </c>
      <c r="E25" s="2" t="s">
        <v>4</v>
      </c>
      <c r="F25" s="2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13</v>
      </c>
      <c r="O25" s="4" t="s">
        <v>14</v>
      </c>
    </row>
    <row r="26" spans="1:15" ht="15.75">
      <c r="A26" s="2" t="s">
        <v>48</v>
      </c>
      <c r="B26" s="58">
        <v>40389.78</v>
      </c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4"/>
    </row>
    <row r="27" spans="1:15" ht="15.75">
      <c r="A27" s="2" t="s">
        <v>32</v>
      </c>
      <c r="B27" s="2"/>
      <c r="C27" s="2">
        <v>17958.349999999999</v>
      </c>
      <c r="D27" s="2">
        <v>22179.8</v>
      </c>
      <c r="E27" s="2">
        <v>22179.8</v>
      </c>
      <c r="F27" s="2">
        <v>22179.8</v>
      </c>
      <c r="G27" s="3">
        <v>19964.57</v>
      </c>
      <c r="H27" s="2">
        <v>22179.8</v>
      </c>
      <c r="I27" s="3">
        <v>20647.259999999998</v>
      </c>
      <c r="J27" s="3">
        <v>20326.8</v>
      </c>
      <c r="K27" s="3">
        <v>20326.8</v>
      </c>
      <c r="L27" s="3">
        <v>20326.8</v>
      </c>
      <c r="M27" s="3">
        <v>20326.8</v>
      </c>
      <c r="N27" s="3">
        <v>20326.8</v>
      </c>
      <c r="O27" s="4">
        <f>SUM(C27:N27)</f>
        <v>248923.37999999995</v>
      </c>
    </row>
    <row r="28" spans="1:15" ht="15.75">
      <c r="A28" s="2" t="s">
        <v>33</v>
      </c>
      <c r="B28" s="2"/>
      <c r="C28" s="2">
        <v>14397.22</v>
      </c>
      <c r="D28" s="2">
        <v>17581.64</v>
      </c>
      <c r="E28" s="2">
        <v>20111</v>
      </c>
      <c r="F28" s="2">
        <v>20600.669999999998</v>
      </c>
      <c r="G28" s="3">
        <v>22561.82</v>
      </c>
      <c r="H28" s="2">
        <v>19012.189999999999</v>
      </c>
      <c r="I28" s="3">
        <v>34534.379999999997</v>
      </c>
      <c r="J28" s="3">
        <v>18091.7</v>
      </c>
      <c r="K28" s="3">
        <v>23501.97</v>
      </c>
      <c r="L28" s="3">
        <v>18964.71</v>
      </c>
      <c r="M28" s="3">
        <v>20117.099999999999</v>
      </c>
      <c r="N28" s="3">
        <v>18059.509999999998</v>
      </c>
      <c r="O28" s="4">
        <f>SUM(C28:N28)</f>
        <v>247533.91000000003</v>
      </c>
    </row>
    <row r="29" spans="1:15" ht="15.75">
      <c r="A29" s="2" t="s">
        <v>49</v>
      </c>
      <c r="B29" s="58">
        <v>41775.25</v>
      </c>
      <c r="C29" s="2"/>
      <c r="D29" s="2"/>
      <c r="E29" s="2"/>
      <c r="F29" s="2"/>
      <c r="G29" s="3"/>
      <c r="H29" s="2"/>
      <c r="I29" s="3"/>
      <c r="J29" s="3"/>
      <c r="K29" s="3"/>
      <c r="L29" s="3"/>
      <c r="M29" s="3"/>
      <c r="N29" s="3"/>
      <c r="O29" s="4"/>
    </row>
    <row r="30" spans="1:15" ht="15.75">
      <c r="A30" s="53" t="s">
        <v>56</v>
      </c>
      <c r="B30" s="56"/>
      <c r="C30" s="53"/>
      <c r="D30" s="53"/>
      <c r="E30" s="53"/>
      <c r="F30" s="53"/>
      <c r="G30" s="54"/>
      <c r="H30" s="53"/>
      <c r="I30" s="54"/>
      <c r="J30" s="54"/>
      <c r="K30" s="54"/>
      <c r="L30" s="54"/>
      <c r="M30" s="54"/>
      <c r="N30" s="54"/>
      <c r="O30" s="59">
        <f>SUM(C28:N28)-O51</f>
        <v>-11838.052749999973</v>
      </c>
    </row>
    <row r="31" spans="1:15" ht="15.75">
      <c r="A31" s="53"/>
      <c r="B31" s="53"/>
      <c r="C31" s="53"/>
      <c r="D31" s="53"/>
      <c r="E31" s="53"/>
      <c r="F31" s="53"/>
      <c r="G31" s="54"/>
      <c r="H31" s="53"/>
      <c r="I31" s="54"/>
      <c r="J31" s="54"/>
      <c r="K31" s="54"/>
      <c r="L31" s="54"/>
      <c r="M31" s="54"/>
      <c r="N31" s="54"/>
      <c r="O31" s="55"/>
    </row>
    <row r="32" spans="1:15" ht="20.25">
      <c r="A32" s="46" t="s">
        <v>58</v>
      </c>
      <c r="C32" s="44"/>
      <c r="D32" s="44"/>
      <c r="F32" s="45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2" t="s">
        <v>1</v>
      </c>
      <c r="B34" s="2"/>
      <c r="C34" s="2" t="s">
        <v>2</v>
      </c>
      <c r="D34" s="2" t="s">
        <v>3</v>
      </c>
      <c r="E34" s="2" t="s">
        <v>4</v>
      </c>
      <c r="F34" s="2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13</v>
      </c>
      <c r="O34" s="4" t="s">
        <v>14</v>
      </c>
    </row>
    <row r="35" spans="1:15" ht="116.25" customHeight="1">
      <c r="A35" s="5" t="s">
        <v>15</v>
      </c>
      <c r="B35" s="61"/>
      <c r="C35" s="6"/>
      <c r="D35" s="7"/>
      <c r="E35" s="8"/>
      <c r="F35" s="9"/>
      <c r="G35" s="9">
        <f>11304+682</f>
        <v>11986</v>
      </c>
      <c r="H35" s="8">
        <v>11060</v>
      </c>
      <c r="I35" s="8"/>
      <c r="J35" s="10"/>
      <c r="K35" s="11"/>
      <c r="L35" s="9">
        <v>1297</v>
      </c>
      <c r="M35" s="9"/>
      <c r="N35" s="12">
        <v>120</v>
      </c>
      <c r="O35" s="13">
        <f>SUM(C35:N35)</f>
        <v>24463</v>
      </c>
    </row>
    <row r="36" spans="1:15" ht="236.25">
      <c r="A36" s="5" t="s">
        <v>16</v>
      </c>
      <c r="B36" s="61"/>
      <c r="C36" s="6"/>
      <c r="D36" s="14"/>
      <c r="E36" s="15"/>
      <c r="F36" s="15"/>
      <c r="G36" s="16" t="s">
        <v>17</v>
      </c>
      <c r="H36" s="17" t="s">
        <v>18</v>
      </c>
      <c r="I36" s="16"/>
      <c r="J36" s="16"/>
      <c r="K36" s="18"/>
      <c r="L36" s="16" t="s">
        <v>19</v>
      </c>
      <c r="M36" s="18"/>
      <c r="N36" s="19" t="s">
        <v>20</v>
      </c>
      <c r="O36" s="13"/>
    </row>
    <row r="37" spans="1:15" ht="23.25" customHeight="1">
      <c r="A37" s="5" t="s">
        <v>21</v>
      </c>
      <c r="B37" s="20"/>
      <c r="C37" s="20"/>
      <c r="D37" s="20">
        <v>218</v>
      </c>
      <c r="E37" s="7"/>
      <c r="F37" s="21"/>
      <c r="G37" s="21">
        <v>1377.45</v>
      </c>
      <c r="H37" s="21"/>
      <c r="I37" s="22">
        <v>5419.68</v>
      </c>
      <c r="J37" s="22"/>
      <c r="K37" s="23"/>
      <c r="L37" s="22">
        <v>5225.57</v>
      </c>
      <c r="M37" s="23"/>
      <c r="N37" s="24">
        <v>33.840000000000003</v>
      </c>
      <c r="O37" s="13">
        <f>SUM(B37:N37)</f>
        <v>12274.54</v>
      </c>
    </row>
    <row r="38" spans="1:15" ht="109.5" customHeight="1">
      <c r="A38" s="25" t="s">
        <v>22</v>
      </c>
      <c r="B38" s="20"/>
      <c r="C38" s="20">
        <f>1421*4.1</f>
        <v>5826.0999999999995</v>
      </c>
      <c r="D38" s="20">
        <f t="shared" ref="D38:N38" si="0">1421*4.1</f>
        <v>5826.0999999999995</v>
      </c>
      <c r="E38" s="20">
        <f t="shared" si="0"/>
        <v>5826.0999999999995</v>
      </c>
      <c r="F38" s="20">
        <f t="shared" si="0"/>
        <v>5826.0999999999995</v>
      </c>
      <c r="G38" s="20">
        <f t="shared" si="0"/>
        <v>5826.0999999999995</v>
      </c>
      <c r="H38" s="20">
        <f t="shared" si="0"/>
        <v>5826.0999999999995</v>
      </c>
      <c r="I38" s="20">
        <f t="shared" si="0"/>
        <v>5826.0999999999995</v>
      </c>
      <c r="J38" s="20">
        <f t="shared" si="0"/>
        <v>5826.0999999999995</v>
      </c>
      <c r="K38" s="20">
        <f t="shared" si="0"/>
        <v>5826.0999999999995</v>
      </c>
      <c r="L38" s="20">
        <f t="shared" si="0"/>
        <v>5826.0999999999995</v>
      </c>
      <c r="M38" s="20">
        <f t="shared" si="0"/>
        <v>5826.0999999999995</v>
      </c>
      <c r="N38" s="20">
        <f t="shared" si="0"/>
        <v>5826.0999999999995</v>
      </c>
      <c r="O38" s="13">
        <f>SUM(C38:N38)</f>
        <v>69913.2</v>
      </c>
    </row>
    <row r="39" spans="1:15" ht="73.5" customHeight="1">
      <c r="A39" s="5" t="s">
        <v>23</v>
      </c>
      <c r="B39" s="6" t="s">
        <v>24</v>
      </c>
      <c r="C39" s="6"/>
      <c r="D39" s="6"/>
      <c r="E39" s="7">
        <v>198</v>
      </c>
      <c r="F39" s="7"/>
      <c r="G39" s="7">
        <v>742.5</v>
      </c>
      <c r="H39" s="7">
        <v>754.16</v>
      </c>
      <c r="I39" s="7">
        <v>440</v>
      </c>
      <c r="J39" s="7">
        <v>565.62</v>
      </c>
      <c r="K39" s="7">
        <v>848.54</v>
      </c>
      <c r="L39" s="7">
        <v>924</v>
      </c>
      <c r="M39" s="7">
        <v>1056</v>
      </c>
      <c r="N39" s="7">
        <v>742.5</v>
      </c>
      <c r="O39" s="26">
        <f>SUM(C39:N39)</f>
        <v>6271.32</v>
      </c>
    </row>
    <row r="40" spans="1:15" ht="15.75">
      <c r="A40" s="5"/>
      <c r="B40" s="6"/>
      <c r="C40" s="6"/>
      <c r="D40" s="6"/>
      <c r="E40" s="6"/>
      <c r="F40" s="6"/>
      <c r="G40" s="11"/>
      <c r="H40" s="27"/>
      <c r="I40" s="28"/>
      <c r="J40" s="29"/>
      <c r="K40" s="11"/>
      <c r="L40" s="28"/>
      <c r="M40" s="29"/>
      <c r="N40" s="29"/>
      <c r="O40" s="13"/>
    </row>
    <row r="41" spans="1:15" ht="15.75">
      <c r="A41" s="30" t="s">
        <v>25</v>
      </c>
      <c r="B41" s="30"/>
      <c r="C41" s="30"/>
      <c r="D41" s="30"/>
      <c r="E41" s="30"/>
      <c r="F41" s="30"/>
      <c r="G41" s="13"/>
      <c r="H41" s="13"/>
      <c r="I41" s="13"/>
      <c r="J41" s="13"/>
      <c r="K41" s="13"/>
      <c r="L41" s="13"/>
      <c r="M41" s="13"/>
      <c r="N41" s="13"/>
      <c r="O41" s="13">
        <f>SUM(O35:O40)</f>
        <v>112922.06</v>
      </c>
    </row>
    <row r="42" spans="1:15" ht="15.75">
      <c r="A42" s="62" t="s">
        <v>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2" t="s">
        <v>1</v>
      </c>
      <c r="B44" s="2"/>
      <c r="C44" s="2" t="s">
        <v>2</v>
      </c>
      <c r="D44" s="2" t="s">
        <v>3</v>
      </c>
      <c r="E44" s="2" t="s">
        <v>4</v>
      </c>
      <c r="F44" s="2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  <c r="L44" s="3" t="s">
        <v>11</v>
      </c>
      <c r="M44" s="3" t="s">
        <v>12</v>
      </c>
      <c r="N44" s="3" t="s">
        <v>13</v>
      </c>
      <c r="O44" s="4" t="s">
        <v>14</v>
      </c>
    </row>
    <row r="45" spans="1:15" ht="118.5" customHeight="1">
      <c r="A45" s="5" t="s">
        <v>15</v>
      </c>
      <c r="B45" s="6"/>
      <c r="C45" s="7">
        <v>4988</v>
      </c>
      <c r="D45" s="7">
        <v>4988</v>
      </c>
      <c r="E45" s="7">
        <v>4988</v>
      </c>
      <c r="F45" s="7">
        <v>4988</v>
      </c>
      <c r="G45" s="7">
        <v>4988</v>
      </c>
      <c r="H45" s="7">
        <v>4988</v>
      </c>
      <c r="I45" s="7">
        <v>4988</v>
      </c>
      <c r="J45" s="7">
        <v>4988</v>
      </c>
      <c r="K45" s="7">
        <v>4988</v>
      </c>
      <c r="L45" s="7">
        <v>4988</v>
      </c>
      <c r="M45" s="7">
        <v>4988</v>
      </c>
      <c r="N45" s="7">
        <v>4988</v>
      </c>
      <c r="O45" s="13">
        <f>SUM(C45:N45)</f>
        <v>59856</v>
      </c>
    </row>
    <row r="46" spans="1:15" ht="15.75">
      <c r="A46" s="31" t="s">
        <v>26</v>
      </c>
      <c r="B46" s="6"/>
      <c r="C46" s="20"/>
      <c r="D46" s="20"/>
      <c r="E46" s="20"/>
      <c r="F46" s="20"/>
      <c r="G46" s="16"/>
      <c r="H46" s="17"/>
      <c r="I46" s="16"/>
      <c r="J46" s="16"/>
      <c r="K46" s="18"/>
      <c r="L46" s="16"/>
      <c r="M46" s="18"/>
      <c r="N46" s="19"/>
      <c r="O46" s="13">
        <f>248012.91*2.5/100</f>
        <v>6200.3227500000003</v>
      </c>
    </row>
    <row r="47" spans="1:15" ht="15.75">
      <c r="A47" s="32" t="s">
        <v>27</v>
      </c>
      <c r="B47" s="33"/>
      <c r="C47" s="3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3">
        <v>33423.18</v>
      </c>
    </row>
    <row r="48" spans="1:15" ht="44.25" customHeight="1">
      <c r="A48" s="32" t="s">
        <v>28</v>
      </c>
      <c r="B48" s="6" t="s">
        <v>29</v>
      </c>
      <c r="C48" s="6">
        <f>30*4</f>
        <v>120</v>
      </c>
      <c r="D48" s="6">
        <f t="shared" ref="D48:N48" si="1">30*4</f>
        <v>120</v>
      </c>
      <c r="E48" s="6">
        <f t="shared" si="1"/>
        <v>120</v>
      </c>
      <c r="F48" s="6">
        <f t="shared" si="1"/>
        <v>120</v>
      </c>
      <c r="G48" s="6">
        <f t="shared" si="1"/>
        <v>120</v>
      </c>
      <c r="H48" s="6">
        <f t="shared" si="1"/>
        <v>120</v>
      </c>
      <c r="I48" s="6">
        <f t="shared" si="1"/>
        <v>120</v>
      </c>
      <c r="J48" s="6">
        <f t="shared" si="1"/>
        <v>120</v>
      </c>
      <c r="K48" s="6">
        <f t="shared" si="1"/>
        <v>120</v>
      </c>
      <c r="L48" s="6">
        <f t="shared" si="1"/>
        <v>120</v>
      </c>
      <c r="M48" s="6">
        <f t="shared" si="1"/>
        <v>120</v>
      </c>
      <c r="N48" s="6">
        <f t="shared" si="1"/>
        <v>120</v>
      </c>
      <c r="O48" s="13">
        <f t="shared" ref="O48:O49" si="2">SUM(C48:N48)</f>
        <v>1440</v>
      </c>
    </row>
    <row r="49" spans="1:15" ht="15.75">
      <c r="A49" s="31" t="s">
        <v>30</v>
      </c>
      <c r="B49" s="35"/>
      <c r="C49" s="6">
        <f>1421*0.2</f>
        <v>284.2</v>
      </c>
      <c r="D49" s="6">
        <f t="shared" ref="D49:N49" si="3">1421*0.2</f>
        <v>284.2</v>
      </c>
      <c r="E49" s="6">
        <f t="shared" si="3"/>
        <v>284.2</v>
      </c>
      <c r="F49" s="6">
        <f t="shared" si="3"/>
        <v>284.2</v>
      </c>
      <c r="G49" s="6">
        <f t="shared" si="3"/>
        <v>284.2</v>
      </c>
      <c r="H49" s="6">
        <f t="shared" si="3"/>
        <v>284.2</v>
      </c>
      <c r="I49" s="6">
        <f t="shared" si="3"/>
        <v>284.2</v>
      </c>
      <c r="J49" s="6">
        <f t="shared" si="3"/>
        <v>284.2</v>
      </c>
      <c r="K49" s="6">
        <f t="shared" si="3"/>
        <v>284.2</v>
      </c>
      <c r="L49" s="6">
        <f t="shared" si="3"/>
        <v>284.2</v>
      </c>
      <c r="M49" s="6">
        <f t="shared" si="3"/>
        <v>284.2</v>
      </c>
      <c r="N49" s="6">
        <f t="shared" si="3"/>
        <v>284.2</v>
      </c>
      <c r="O49" s="13">
        <f t="shared" si="2"/>
        <v>3410.3999999999992</v>
      </c>
    </row>
    <row r="50" spans="1:15" ht="68.25" customHeight="1">
      <c r="A50" s="31" t="s">
        <v>31</v>
      </c>
      <c r="B50" s="6"/>
      <c r="C50" s="6">
        <v>3510</v>
      </c>
      <c r="D50" s="6">
        <v>3510</v>
      </c>
      <c r="E50" s="6">
        <v>3510</v>
      </c>
      <c r="F50" s="6">
        <v>3510</v>
      </c>
      <c r="G50" s="6">
        <v>3510</v>
      </c>
      <c r="H50" s="6">
        <v>3510</v>
      </c>
      <c r="I50" s="6">
        <v>3510</v>
      </c>
      <c r="J50" s="6">
        <v>3510</v>
      </c>
      <c r="K50" s="6">
        <v>3510</v>
      </c>
      <c r="L50" s="6">
        <v>3510</v>
      </c>
      <c r="M50" s="6">
        <v>3510</v>
      </c>
      <c r="N50" s="6">
        <v>3510</v>
      </c>
      <c r="O50" s="13">
        <f>SUM(C50:N50)</f>
        <v>42120</v>
      </c>
    </row>
    <row r="51" spans="1:15" ht="15.75">
      <c r="A51" s="30" t="s">
        <v>25</v>
      </c>
      <c r="B51" s="30"/>
      <c r="C51" s="30"/>
      <c r="D51" s="30"/>
      <c r="E51" s="30"/>
      <c r="F51" s="30"/>
      <c r="G51" s="13"/>
      <c r="H51" s="13"/>
      <c r="I51" s="13"/>
      <c r="J51" s="13"/>
      <c r="K51" s="13"/>
      <c r="L51" s="13"/>
      <c r="M51" s="13"/>
      <c r="N51" s="13"/>
      <c r="O51" s="13">
        <f>O50+O49+O48+O47+O46+O45+O41</f>
        <v>259371.96275000001</v>
      </c>
    </row>
    <row r="53" spans="1:15" ht="15.75">
      <c r="B53" s="36"/>
      <c r="C53" s="36"/>
    </row>
    <row r="54" spans="1:15" ht="15.75">
      <c r="B54" s="34"/>
      <c r="C54" s="34"/>
    </row>
    <row r="55" spans="1:15" ht="15.75">
      <c r="B55" s="34"/>
      <c r="C55" s="34"/>
    </row>
    <row r="56" spans="1:15" ht="15.75">
      <c r="B56" s="37"/>
      <c r="C56" s="37"/>
    </row>
    <row r="57" spans="1:15" ht="15.75">
      <c r="B57" s="34"/>
      <c r="C57" s="34"/>
    </row>
    <row r="58" spans="1:15" ht="15.75">
      <c r="B58" s="34"/>
      <c r="C58" s="34"/>
    </row>
    <row r="59" spans="1:15" ht="15.75">
      <c r="B59" s="34"/>
      <c r="C59" s="34"/>
    </row>
  </sheetData>
  <mergeCells count="2">
    <mergeCell ref="B35:B36"/>
    <mergeCell ref="A42:O42"/>
  </mergeCells>
  <hyperlinks>
    <hyperlink ref="C7" r:id="rId1" location="!/houses/gisMap?houseGuid=da5ef475-5a2e-4e22-9ce8-ff0abb412dc9" display="https://my.dom.gosuslugi.ru/ - !/houses/gisMap?houseGuid=da5ef475-5a2e-4e22-9ce8-ff0abb412dc9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Пользователь1</dc:creator>
  <cp:lastModifiedBy>Евгений</cp:lastModifiedBy>
  <dcterms:created xsi:type="dcterms:W3CDTF">2018-06-05T06:57:57Z</dcterms:created>
  <dcterms:modified xsi:type="dcterms:W3CDTF">2018-06-05T08:54:24Z</dcterms:modified>
</cp:coreProperties>
</file>