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Кр-15 (2019)" sheetId="1" r:id="rId1"/>
  </sheets>
  <externalReferences>
    <externalReference r:id="rId2"/>
  </externalReferences>
  <definedNames>
    <definedName name="_xlnm.Print_Area" localSheetId="0">'Кр-15 (2019)'!$A$1:$O$34</definedName>
  </definedNames>
  <calcPr calcId="124519"/>
</workbook>
</file>

<file path=xl/calcChain.xml><?xml version="1.0" encoding="utf-8"?>
<calcChain xmlns="http://schemas.openxmlformats.org/spreadsheetml/2006/main">
  <c r="B29" i="1"/>
  <c r="C29"/>
  <c r="O4"/>
  <c r="O6"/>
  <c r="C7"/>
  <c r="D7"/>
  <c r="E7"/>
  <c r="O7" s="1"/>
  <c r="O10" s="1"/>
  <c r="F7"/>
  <c r="G7"/>
  <c r="H7"/>
  <c r="I7"/>
  <c r="J7"/>
  <c r="K7"/>
  <c r="L7"/>
  <c r="M7"/>
  <c r="N7"/>
  <c r="O8"/>
  <c r="O14"/>
  <c r="O15"/>
  <c r="O16"/>
  <c r="O17"/>
  <c r="C19"/>
  <c r="D19"/>
  <c r="E19"/>
  <c r="F19"/>
  <c r="O19" s="1"/>
  <c r="G19"/>
  <c r="H19"/>
  <c r="I19"/>
  <c r="J19"/>
  <c r="K19"/>
  <c r="L19"/>
  <c r="M19"/>
  <c r="N19"/>
  <c r="C20"/>
  <c r="D20"/>
  <c r="E20"/>
  <c r="O20" s="1"/>
  <c r="F20"/>
  <c r="G20"/>
  <c r="H20"/>
  <c r="I20"/>
  <c r="J20"/>
  <c r="K20"/>
  <c r="L20"/>
  <c r="M20"/>
  <c r="N20"/>
  <c r="O21"/>
  <c r="C30"/>
  <c r="O22" l="1"/>
  <c r="C31" s="1"/>
</calcChain>
</file>

<file path=xl/sharedStrings.xml><?xml version="1.0" encoding="utf-8"?>
<sst xmlns="http://schemas.openxmlformats.org/spreadsheetml/2006/main" count="71" uniqueCount="54">
  <si>
    <t>л/сч</t>
  </si>
  <si>
    <t xml:space="preserve">площадь </t>
  </si>
  <si>
    <t xml:space="preserve">Остаток на начало 01.01.2020г. </t>
  </si>
  <si>
    <t xml:space="preserve">остаток на начало 01.01.2019г. </t>
  </si>
  <si>
    <t>Итого за год, нежилые помещения:</t>
  </si>
  <si>
    <t>Итого за год, жилые помещения:</t>
  </si>
  <si>
    <t>Оплачено</t>
  </si>
  <si>
    <t>Начислено</t>
  </si>
  <si>
    <t>долг по кв/плате на 01.01.19г</t>
  </si>
  <si>
    <t>Итого:</t>
  </si>
  <si>
    <t>ООО "Курганоблсервис"</t>
  </si>
  <si>
    <t>Услуги по благоустройству территории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</si>
  <si>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</si>
  <si>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</si>
  <si>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</si>
  <si>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</si>
  <si>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</si>
  <si>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"Эгида"</t>
  </si>
  <si>
    <t>Работы по тех.диагностированию ВДГО</t>
  </si>
  <si>
    <t>ИП Коба Максим Анатольевич</t>
  </si>
  <si>
    <t xml:space="preserve">Чистка вент шахты Краснодонская 15, кв. 32 и 36: В 32 квартире со временем строительства на кухне шахта была залита растворома. В сан узле общая шахта с 36 квартирой. В 36 квартире шахта завалина голубями. Требуется капитальный ремонт системы вентиляции. 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</si>
  <si>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</si>
  <si>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</si>
  <si>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</si>
  <si>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</si>
  <si>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</si>
  <si>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</si>
  <si>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</si>
  <si>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</si>
  <si>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</si>
  <si>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</si>
  <si>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</si>
  <si>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</si>
  <si>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</si>
  <si>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</si>
  <si>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</si>
  <si>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</si>
  <si>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Краснодонская, дом 15                                    2019 г.</t>
  </si>
  <si>
    <t>ООО "Сток"</t>
  </si>
  <si>
    <t>Вывоз КГМ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</si>
  <si>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</si>
  <si>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</si>
  <si>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Демонтаж ст.трубы Ду-20 - 4 м.,демонтаж ст.трубы Ду-15 - 1 м.,врезка вентиля Ду-20 - 4 шт.,прокладка тр-да ПП Ду- 25 - 4 м.,прокладка тр-да ПП Ду- 20 - 1 м.</t>
  </si>
  <si>
    <t>Замена патрона - 1 шт. Монтаж светильников-6шт.,монтаж кабеля-20п.м.,монтаж распред.коробок-4шт., установка скруток-20шт.,сверление префоратором отверстий в бетонной плите-20шт.</t>
  </si>
  <si>
    <t>Лампа накаливания 40вт - 11 шт.</t>
  </si>
  <si>
    <t>Лампа накаливания 40вт - 4 шт</t>
  </si>
  <si>
    <t>Демонтаж ст.трубы Д-15-4м.,прокладка трубопровода ПП Ду-20-4м.,Ду-32-2м.,демонтаж ст.трубы Ду-32-2м.</t>
  </si>
  <si>
    <t>Демонтаж ст.трубы Ду-32-2м., прокладка трубопровода ПП Ду-32-2м.</t>
  </si>
  <si>
    <t xml:space="preserve">Монтаж провода АВВГ-15п.м.,монтаж выкл. Накладного250-1шт..Установка патронов карболит.Е-27-3шт.(подв)Проверка правильности схемподключения эл.счетчиков кв-р.замена участков провода-12п.м.; </t>
  </si>
  <si>
    <t>Демонтаж ст.трубыДу-25-2м., Прокладка трубопровода Ду-25-2м.;Врезка вентеля Ду-20-1шт.;Установка щитка с узлом-1шт .Подключение к ВРУ(п2)</t>
  </si>
  <si>
    <t>Замена выключателя накладного-1шт., Врезка вентеля Ду 15-1шт.(кв.36)</t>
  </si>
  <si>
    <t>Виды работ</t>
  </si>
  <si>
    <t>Адрес: Краснодонская, дом 15                                       2019 г.</t>
  </si>
  <si>
    <t>Итого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</si>
</sst>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2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166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7" fillId="0" borderId="3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2" fontId="7" fillId="0" borderId="1" xfId="2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6" fontId="7" fillId="0" borderId="3" xfId="2" applyNumberFormat="1" applyFont="1" applyBorder="1" applyAlignment="1">
      <alignment horizontal="center" vertical="center" wrapText="1"/>
    </xf>
    <xf numFmtId="165" fontId="7" fillId="0" borderId="3" xfId="3" applyNumberFormat="1" applyFont="1" applyBorder="1" applyAlignment="1">
      <alignment horizontal="center" vertical="center" wrapText="1"/>
    </xf>
    <xf numFmtId="165" fontId="7" fillId="0" borderId="3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7" fillId="0" borderId="1" xfId="5" applyNumberFormat="1" applyFont="1" applyBorder="1" applyAlignment="1">
      <alignment horizontal="center" vertical="center" wrapText="1"/>
    </xf>
    <xf numFmtId="0" fontId="8" fillId="0" borderId="1" xfId="5" applyNumberFormat="1" applyFont="1" applyBorder="1" applyAlignment="1">
      <alignment vertical="top" wrapText="1"/>
    </xf>
    <xf numFmtId="0" fontId="7" fillId="0" borderId="4" xfId="5" applyNumberFormat="1" applyFont="1" applyBorder="1" applyAlignment="1">
      <alignment horizontal="center" vertical="center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р-12" xfId="4"/>
    <cellStyle name="Обычный_Кр-15" xfId="5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87;&#1072;&#1076;&#1085;&#1099;&#1081;%202018-2019&#1075;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р-12"/>
      <sheetName val="Кр-14"/>
      <sheetName val="Кр-15"/>
      <sheetName val="Кр-19"/>
      <sheetName val="Кр-19 (2019)"/>
      <sheetName val="Кр-2"/>
      <sheetName val="Кр-2 (2019)"/>
      <sheetName val="Кр-25"/>
      <sheetName val="Кр-25 (2019)"/>
      <sheetName val="Кр-29"/>
      <sheetName val="Кр-29 (2019)"/>
      <sheetName val="Кр-4"/>
      <sheetName val="Кр-4 (2019)"/>
      <sheetName val="Кр-7а"/>
      <sheetName val="Кр-7а (2019)"/>
      <sheetName val="Лист1"/>
    </sheetNames>
    <sheetDataSet>
      <sheetData sheetId="0"/>
      <sheetData sheetId="1"/>
      <sheetData sheetId="2">
        <row r="28">
          <cell r="C28">
            <v>138349.98050000006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view="pageBreakPreview" topLeftCell="A16" zoomScale="80" zoomScaleSheetLayoutView="80" workbookViewId="0">
      <selection activeCell="B29" sqref="B29"/>
    </sheetView>
  </sheetViews>
  <sheetFormatPr defaultRowHeight="15"/>
  <cols>
    <col min="1" max="1" width="38.28515625" customWidth="1"/>
    <col min="2" max="2" width="22.42578125" customWidth="1"/>
    <col min="3" max="3" width="16" customWidth="1"/>
    <col min="4" max="4" width="10.85546875" customWidth="1"/>
    <col min="5" max="5" width="11.28515625" customWidth="1"/>
    <col min="6" max="6" width="17.5703125" customWidth="1"/>
    <col min="7" max="7" width="11.5703125" customWidth="1"/>
    <col min="8" max="8" width="11.28515625" customWidth="1"/>
    <col min="9" max="10" width="10.5703125" customWidth="1"/>
    <col min="11" max="11" width="11.28515625" customWidth="1"/>
    <col min="12" max="12" width="10.5703125" customWidth="1"/>
    <col min="13" max="13" width="10.28515625" customWidth="1"/>
    <col min="14" max="14" width="11.140625" customWidth="1"/>
    <col min="15" max="15" width="15" customWidth="1"/>
  </cols>
  <sheetData>
    <row r="1" spans="1:15" ht="15.75">
      <c r="A1" s="53" t="s">
        <v>52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5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>
      <c r="A3" s="34" t="s">
        <v>36</v>
      </c>
      <c r="B3" s="34"/>
      <c r="C3" s="34" t="s">
        <v>35</v>
      </c>
      <c r="D3" s="34" t="s">
        <v>34</v>
      </c>
      <c r="E3" s="34" t="s">
        <v>33</v>
      </c>
      <c r="F3" s="34" t="s">
        <v>32</v>
      </c>
      <c r="G3" s="33" t="s">
        <v>31</v>
      </c>
      <c r="H3" s="33" t="s">
        <v>30</v>
      </c>
      <c r="I3" s="33" t="s">
        <v>29</v>
      </c>
      <c r="J3" s="33" t="s">
        <v>28</v>
      </c>
      <c r="K3" s="33" t="s">
        <v>27</v>
      </c>
      <c r="L3" s="33" t="s">
        <v>26</v>
      </c>
      <c r="M3" s="33" t="s">
        <v>25</v>
      </c>
      <c r="N3" s="33" t="s">
        <v>24</v>
      </c>
      <c r="O3" s="32" t="s">
        <v>23</v>
      </c>
    </row>
    <row r="4" spans="1:15" ht="90.75" customHeight="1">
      <c r="A4" s="31" t="s">
        <v>22</v>
      </c>
      <c r="B4" s="54" t="s">
        <v>21</v>
      </c>
      <c r="C4" s="18">
        <v>1277</v>
      </c>
      <c r="D4" s="23">
        <v>3216</v>
      </c>
      <c r="E4" s="52">
        <v>6686</v>
      </c>
      <c r="F4" s="50"/>
      <c r="G4" s="50">
        <v>898</v>
      </c>
      <c r="H4" s="52">
        <v>2055</v>
      </c>
      <c r="I4" s="52"/>
      <c r="J4" s="51"/>
      <c r="K4" s="37"/>
      <c r="L4" s="50">
        <v>5580</v>
      </c>
      <c r="M4" s="50"/>
      <c r="N4" s="49">
        <v>8129</v>
      </c>
      <c r="O4" s="14">
        <f>SUM(C4:N4)</f>
        <v>27841</v>
      </c>
    </row>
    <row r="5" spans="1:15" ht="204.75" customHeight="1">
      <c r="A5" s="31" t="s">
        <v>51</v>
      </c>
      <c r="B5" s="54"/>
      <c r="C5" s="18" t="s">
        <v>50</v>
      </c>
      <c r="D5" s="48" t="s">
        <v>49</v>
      </c>
      <c r="E5" s="47" t="s">
        <v>48</v>
      </c>
      <c r="F5" s="47"/>
      <c r="G5" s="46" t="s">
        <v>47</v>
      </c>
      <c r="H5" s="28" t="s">
        <v>46</v>
      </c>
      <c r="I5" s="44" t="s">
        <v>45</v>
      </c>
      <c r="J5" s="44"/>
      <c r="K5" s="44" t="s">
        <v>44</v>
      </c>
      <c r="L5" s="27" t="s">
        <v>43</v>
      </c>
      <c r="M5" s="45"/>
      <c r="N5" s="44" t="s">
        <v>42</v>
      </c>
      <c r="O5" s="14"/>
    </row>
    <row r="6" spans="1:15" ht="20.25" customHeight="1">
      <c r="A6" s="31" t="s">
        <v>41</v>
      </c>
      <c r="B6" s="29"/>
      <c r="C6" s="29">
        <v>263.18</v>
      </c>
      <c r="D6" s="29">
        <v>591.98</v>
      </c>
      <c r="E6" s="23">
        <v>1483.35</v>
      </c>
      <c r="F6" s="43"/>
      <c r="G6" s="43">
        <v>1153.02</v>
      </c>
      <c r="H6" s="43">
        <v>649.07000000000005</v>
      </c>
      <c r="I6" s="42">
        <v>38.21</v>
      </c>
      <c r="J6" s="42"/>
      <c r="K6" s="41">
        <v>109.56</v>
      </c>
      <c r="L6" s="42">
        <v>2346.13</v>
      </c>
      <c r="M6" s="41"/>
      <c r="N6" s="40">
        <v>1536.51</v>
      </c>
      <c r="O6" s="14">
        <f>SUM(B6:N6)</f>
        <v>8171.0100000000011</v>
      </c>
    </row>
    <row r="7" spans="1:15" ht="83.25" customHeight="1">
      <c r="A7" s="39" t="s">
        <v>40</v>
      </c>
      <c r="B7" s="29"/>
      <c r="C7" s="29">
        <f t="shared" ref="C7:N7" si="0">1869.9*4.1</f>
        <v>7666.59</v>
      </c>
      <c r="D7" s="29">
        <f t="shared" si="0"/>
        <v>7666.59</v>
      </c>
      <c r="E7" s="29">
        <f t="shared" si="0"/>
        <v>7666.59</v>
      </c>
      <c r="F7" s="29">
        <f t="shared" si="0"/>
        <v>7666.59</v>
      </c>
      <c r="G7" s="29">
        <f t="shared" si="0"/>
        <v>7666.59</v>
      </c>
      <c r="H7" s="29">
        <f t="shared" si="0"/>
        <v>7666.59</v>
      </c>
      <c r="I7" s="29">
        <f t="shared" si="0"/>
        <v>7666.59</v>
      </c>
      <c r="J7" s="29">
        <f t="shared" si="0"/>
        <v>7666.59</v>
      </c>
      <c r="K7" s="29">
        <f t="shared" si="0"/>
        <v>7666.59</v>
      </c>
      <c r="L7" s="29">
        <f t="shared" si="0"/>
        <v>7666.59</v>
      </c>
      <c r="M7" s="29">
        <f t="shared" si="0"/>
        <v>7666.59</v>
      </c>
      <c r="N7" s="29">
        <f t="shared" si="0"/>
        <v>7666.59</v>
      </c>
      <c r="O7" s="14">
        <f>SUM(C7:N7)</f>
        <v>91999.079999999973</v>
      </c>
    </row>
    <row r="8" spans="1:15" ht="42.75" customHeight="1">
      <c r="A8" s="39" t="s">
        <v>39</v>
      </c>
      <c r="B8" s="29" t="s">
        <v>38</v>
      </c>
      <c r="C8" s="29"/>
      <c r="D8" s="29">
        <v>850.42</v>
      </c>
      <c r="E8" s="29">
        <v>369.47</v>
      </c>
      <c r="F8" s="29"/>
      <c r="G8" s="29">
        <v>366.68</v>
      </c>
      <c r="H8" s="29">
        <v>1400.04</v>
      </c>
      <c r="I8" s="29"/>
      <c r="J8" s="29">
        <v>611.11</v>
      </c>
      <c r="K8" s="29"/>
      <c r="L8" s="29">
        <v>916.66</v>
      </c>
      <c r="M8" s="29">
        <v>1528.88</v>
      </c>
      <c r="N8" s="29">
        <v>1231.75</v>
      </c>
      <c r="O8" s="14">
        <f>SUM(C8:N8)</f>
        <v>7275.01</v>
      </c>
    </row>
    <row r="9" spans="1:15" ht="15.75">
      <c r="A9" s="31"/>
      <c r="B9" s="18"/>
      <c r="C9" s="18"/>
      <c r="D9" s="18"/>
      <c r="E9" s="18"/>
      <c r="F9" s="18"/>
      <c r="G9" s="37"/>
      <c r="H9" s="38"/>
      <c r="I9" s="36"/>
      <c r="J9" s="35"/>
      <c r="K9" s="37"/>
      <c r="L9" s="36"/>
      <c r="M9" s="35"/>
      <c r="N9" s="35"/>
      <c r="O9" s="14"/>
    </row>
    <row r="10" spans="1:15" ht="15.75">
      <c r="A10" s="17" t="s">
        <v>9</v>
      </c>
      <c r="B10" s="17"/>
      <c r="C10" s="17"/>
      <c r="D10" s="17"/>
      <c r="E10" s="17"/>
      <c r="F10" s="17"/>
      <c r="G10" s="14"/>
      <c r="H10" s="14"/>
      <c r="I10" s="14"/>
      <c r="J10" s="14"/>
      <c r="K10" s="14"/>
      <c r="L10" s="14"/>
      <c r="M10" s="14"/>
      <c r="N10" s="14"/>
      <c r="O10" s="14">
        <f>SUM(O4:O9)</f>
        <v>135286.09999999998</v>
      </c>
    </row>
    <row r="11" spans="1:15" ht="15.75">
      <c r="A11" s="53" t="s">
        <v>37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5" ht="15.7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5.75">
      <c r="A13" s="34" t="s">
        <v>36</v>
      </c>
      <c r="B13" s="34"/>
      <c r="C13" s="34" t="s">
        <v>35</v>
      </c>
      <c r="D13" s="34" t="s">
        <v>34</v>
      </c>
      <c r="E13" s="34" t="s">
        <v>33</v>
      </c>
      <c r="F13" s="34" t="s">
        <v>32</v>
      </c>
      <c r="G13" s="33" t="s">
        <v>31</v>
      </c>
      <c r="H13" s="33" t="s">
        <v>30</v>
      </c>
      <c r="I13" s="33" t="s">
        <v>29</v>
      </c>
      <c r="J13" s="33" t="s">
        <v>28</v>
      </c>
      <c r="K13" s="33" t="s">
        <v>27</v>
      </c>
      <c r="L13" s="33" t="s">
        <v>26</v>
      </c>
      <c r="M13" s="33" t="s">
        <v>25</v>
      </c>
      <c r="N13" s="33" t="s">
        <v>24</v>
      </c>
      <c r="O13" s="32" t="s">
        <v>23</v>
      </c>
    </row>
    <row r="14" spans="1:15" ht="78" customHeight="1">
      <c r="A14" s="31" t="s">
        <v>22</v>
      </c>
      <c r="B14" s="18" t="s">
        <v>21</v>
      </c>
      <c r="C14" s="23">
        <v>6563</v>
      </c>
      <c r="D14" s="23">
        <v>6563</v>
      </c>
      <c r="E14" s="23">
        <v>6563</v>
      </c>
      <c r="F14" s="23">
        <v>6563</v>
      </c>
      <c r="G14" s="23">
        <v>6563</v>
      </c>
      <c r="H14" s="23">
        <v>6563</v>
      </c>
      <c r="I14" s="23">
        <v>6563</v>
      </c>
      <c r="J14" s="23">
        <v>6563</v>
      </c>
      <c r="K14" s="23">
        <v>6563</v>
      </c>
      <c r="L14" s="23">
        <v>6563</v>
      </c>
      <c r="M14" s="23">
        <v>6563</v>
      </c>
      <c r="N14" s="23">
        <v>6563</v>
      </c>
      <c r="O14" s="14">
        <f>SUM(C14:N14)</f>
        <v>78756</v>
      </c>
    </row>
    <row r="15" spans="1:15" ht="136.5" customHeight="1">
      <c r="A15" s="31" t="s">
        <v>20</v>
      </c>
      <c r="B15" s="18" t="s">
        <v>19</v>
      </c>
      <c r="C15" s="30"/>
      <c r="D15" s="30">
        <v>2000</v>
      </c>
      <c r="E15" s="30"/>
      <c r="F15" s="30"/>
      <c r="G15" s="23"/>
      <c r="H15" s="23"/>
      <c r="I15" s="23"/>
      <c r="J15" s="23"/>
      <c r="K15" s="23"/>
      <c r="L15" s="23"/>
      <c r="M15" s="23"/>
      <c r="N15" s="23"/>
      <c r="O15" s="14">
        <f>SUM(C15:N15)</f>
        <v>2000</v>
      </c>
    </row>
    <row r="16" spans="1:15" ht="39" customHeight="1">
      <c r="A16" s="31" t="s">
        <v>18</v>
      </c>
      <c r="B16" s="18" t="s">
        <v>17</v>
      </c>
      <c r="C16" s="30"/>
      <c r="D16" s="30"/>
      <c r="E16" s="30"/>
      <c r="F16" s="30"/>
      <c r="G16" s="23"/>
      <c r="H16" s="23"/>
      <c r="I16" s="23"/>
      <c r="J16" s="23"/>
      <c r="K16" s="23"/>
      <c r="L16" s="23"/>
      <c r="M16" s="23">
        <v>12600</v>
      </c>
      <c r="N16" s="23"/>
      <c r="O16" s="14">
        <f>SUM(C16:N16)</f>
        <v>12600</v>
      </c>
    </row>
    <row r="17" spans="1:15" ht="24.75" customHeight="1">
      <c r="A17" s="19" t="s">
        <v>16</v>
      </c>
      <c r="B17" s="18"/>
      <c r="C17" s="29"/>
      <c r="D17" s="29"/>
      <c r="E17" s="29"/>
      <c r="F17" s="29"/>
      <c r="G17" s="27"/>
      <c r="H17" s="28"/>
      <c r="I17" s="27"/>
      <c r="J17" s="27"/>
      <c r="K17" s="26"/>
      <c r="L17" s="27"/>
      <c r="M17" s="26"/>
      <c r="N17" s="25"/>
      <c r="O17" s="14">
        <f>(C27+C28)*2.5/100</f>
        <v>10853.71675</v>
      </c>
    </row>
    <row r="18" spans="1:15" ht="33" customHeight="1">
      <c r="A18" s="22" t="s">
        <v>15</v>
      </c>
      <c r="B18" s="24"/>
      <c r="C18" s="1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4">
        <v>36833.800000000003</v>
      </c>
    </row>
    <row r="19" spans="1:15" ht="32.25" customHeight="1">
      <c r="A19" s="22" t="s">
        <v>14</v>
      </c>
      <c r="B19" s="18" t="s">
        <v>13</v>
      </c>
      <c r="C19" s="18">
        <f t="shared" ref="C19:N19" si="1">59*4</f>
        <v>236</v>
      </c>
      <c r="D19" s="18">
        <f t="shared" si="1"/>
        <v>236</v>
      </c>
      <c r="E19" s="18">
        <f t="shared" si="1"/>
        <v>236</v>
      </c>
      <c r="F19" s="18">
        <f t="shared" si="1"/>
        <v>236</v>
      </c>
      <c r="G19" s="18">
        <f t="shared" si="1"/>
        <v>236</v>
      </c>
      <c r="H19" s="18">
        <f t="shared" si="1"/>
        <v>236</v>
      </c>
      <c r="I19" s="18">
        <f t="shared" si="1"/>
        <v>236</v>
      </c>
      <c r="J19" s="18">
        <f t="shared" si="1"/>
        <v>236</v>
      </c>
      <c r="K19" s="18">
        <f t="shared" si="1"/>
        <v>236</v>
      </c>
      <c r="L19" s="18">
        <f t="shared" si="1"/>
        <v>236</v>
      </c>
      <c r="M19" s="18">
        <f t="shared" si="1"/>
        <v>236</v>
      </c>
      <c r="N19" s="18">
        <f t="shared" si="1"/>
        <v>236</v>
      </c>
      <c r="O19" s="21">
        <f>SUM(C19:N19)</f>
        <v>2832</v>
      </c>
    </row>
    <row r="20" spans="1:15" ht="42.75" customHeight="1">
      <c r="A20" s="19" t="s">
        <v>12</v>
      </c>
      <c r="B20" s="20"/>
      <c r="C20" s="18">
        <f t="shared" ref="C20:N20" si="2">1869.9*0.2</f>
        <v>373.98</v>
      </c>
      <c r="D20" s="18">
        <f t="shared" si="2"/>
        <v>373.98</v>
      </c>
      <c r="E20" s="18">
        <f t="shared" si="2"/>
        <v>373.98</v>
      </c>
      <c r="F20" s="18">
        <f t="shared" si="2"/>
        <v>373.98</v>
      </c>
      <c r="G20" s="18">
        <f t="shared" si="2"/>
        <v>373.98</v>
      </c>
      <c r="H20" s="18">
        <f t="shared" si="2"/>
        <v>373.98</v>
      </c>
      <c r="I20" s="18">
        <f t="shared" si="2"/>
        <v>373.98</v>
      </c>
      <c r="J20" s="18">
        <f t="shared" si="2"/>
        <v>373.98</v>
      </c>
      <c r="K20" s="18">
        <f t="shared" si="2"/>
        <v>373.98</v>
      </c>
      <c r="L20" s="18">
        <f t="shared" si="2"/>
        <v>373.98</v>
      </c>
      <c r="M20" s="18">
        <f t="shared" si="2"/>
        <v>373.98</v>
      </c>
      <c r="N20" s="18">
        <f t="shared" si="2"/>
        <v>373.98</v>
      </c>
      <c r="O20" s="14">
        <f>SUM(C20:N20)</f>
        <v>4487.76</v>
      </c>
    </row>
    <row r="21" spans="1:15" ht="38.25" customHeight="1">
      <c r="A21" s="19" t="s">
        <v>11</v>
      </c>
      <c r="B21" s="18" t="s">
        <v>10</v>
      </c>
      <c r="C21" s="18">
        <v>4619</v>
      </c>
      <c r="D21" s="18">
        <v>4619</v>
      </c>
      <c r="E21" s="18">
        <v>4619</v>
      </c>
      <c r="F21" s="18">
        <v>4619</v>
      </c>
      <c r="G21" s="18">
        <v>4619</v>
      </c>
      <c r="H21" s="18">
        <v>4619</v>
      </c>
      <c r="I21" s="18">
        <v>4619</v>
      </c>
      <c r="J21" s="18">
        <v>4619</v>
      </c>
      <c r="K21" s="18">
        <v>4619</v>
      </c>
      <c r="L21" s="18">
        <v>4619</v>
      </c>
      <c r="M21" s="18">
        <v>4619</v>
      </c>
      <c r="N21" s="18">
        <v>4619</v>
      </c>
      <c r="O21" s="14">
        <f>SUM(C21:N21)</f>
        <v>55428</v>
      </c>
    </row>
    <row r="22" spans="1:15" ht="15.75">
      <c r="A22" s="17" t="s">
        <v>9</v>
      </c>
      <c r="B22" s="17"/>
      <c r="C22" s="15"/>
      <c r="D22" s="15"/>
      <c r="E22" s="15"/>
      <c r="F22" s="16"/>
      <c r="G22" s="15"/>
      <c r="H22" s="15"/>
      <c r="I22" s="15"/>
      <c r="J22" s="15"/>
      <c r="K22" s="15"/>
      <c r="L22" s="15"/>
      <c r="M22" s="15"/>
      <c r="N22" s="15"/>
      <c r="O22" s="14">
        <f>O20+O19+O18+O17+O14+O10+O21+O15+O16</f>
        <v>339077.37675</v>
      </c>
    </row>
    <row r="23" spans="1:15" ht="15.75">
      <c r="A23" s="13"/>
      <c r="B23" s="13"/>
      <c r="C23" s="10"/>
      <c r="D23" s="10"/>
      <c r="E23" s="10"/>
      <c r="F23" s="11"/>
      <c r="G23" s="10"/>
      <c r="H23" s="10"/>
      <c r="I23" s="10"/>
      <c r="J23" s="10"/>
      <c r="K23" s="10"/>
      <c r="L23" s="10"/>
      <c r="M23" s="10"/>
      <c r="N23" s="10"/>
      <c r="O23" s="9"/>
    </row>
    <row r="24" spans="1:15" ht="15.75">
      <c r="A24" s="13" t="s">
        <v>8</v>
      </c>
      <c r="B24" s="12">
        <v>168274.99</v>
      </c>
      <c r="C24" s="10"/>
      <c r="D24" s="10"/>
      <c r="E24" s="10"/>
      <c r="F24" s="11"/>
      <c r="G24" s="10"/>
      <c r="H24" s="10"/>
      <c r="I24" s="10"/>
      <c r="J24" s="10"/>
      <c r="K24" s="10"/>
      <c r="L24" s="10"/>
      <c r="M24" s="10"/>
      <c r="N24" s="10"/>
      <c r="O24" s="9"/>
    </row>
    <row r="26" spans="1:15" ht="15.75">
      <c r="A26" s="6"/>
      <c r="B26" s="8" t="s">
        <v>7</v>
      </c>
      <c r="C26" s="8" t="s">
        <v>6</v>
      </c>
    </row>
    <row r="27" spans="1:15" ht="15.75">
      <c r="A27" s="6" t="s">
        <v>5</v>
      </c>
      <c r="B27" s="7">
        <v>344698.71</v>
      </c>
      <c r="C27" s="3">
        <v>337337.07</v>
      </c>
    </row>
    <row r="28" spans="1:15" ht="15.75">
      <c r="A28" s="6" t="s">
        <v>4</v>
      </c>
      <c r="B28" s="3">
        <v>94292.160000000003</v>
      </c>
      <c r="C28" s="7">
        <v>96811.6</v>
      </c>
    </row>
    <row r="29" spans="1:15" ht="15.75">
      <c r="A29" s="6" t="s">
        <v>53</v>
      </c>
      <c r="B29" s="3">
        <f>SUM(B27:B28)</f>
        <v>438990.87</v>
      </c>
      <c r="C29" s="3">
        <f>SUM(C27:C28)</f>
        <v>434148.67000000004</v>
      </c>
    </row>
    <row r="30" spans="1:15" ht="15.75">
      <c r="A30" s="6" t="s">
        <v>3</v>
      </c>
      <c r="B30" s="5"/>
      <c r="C30" s="5">
        <f>'[1]Кр-15'!C28</f>
        <v>138349.98050000006</v>
      </c>
    </row>
    <row r="31" spans="1:15" ht="15.75">
      <c r="A31" s="2" t="s">
        <v>2</v>
      </c>
      <c r="B31" s="4"/>
      <c r="C31" s="4">
        <f>C27+C30+C28-O22</f>
        <v>233421.27375000011</v>
      </c>
    </row>
    <row r="32" spans="1:15" ht="15.75">
      <c r="A32" s="2"/>
      <c r="B32" s="3"/>
      <c r="C32" s="3"/>
    </row>
    <row r="33" spans="1:3" ht="15.75">
      <c r="A33" s="2" t="s">
        <v>1</v>
      </c>
      <c r="B33" s="1"/>
      <c r="C33" s="1">
        <v>1869.9</v>
      </c>
    </row>
    <row r="34" spans="1:3" ht="15.75">
      <c r="A34" s="2" t="s">
        <v>0</v>
      </c>
      <c r="B34" s="1"/>
      <c r="C34" s="1">
        <v>59</v>
      </c>
    </row>
    <row r="35" spans="1:3" ht="15.75">
      <c r="B35" s="1"/>
      <c r="C35" s="1"/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Кр-15 (2019)</vt:lpstr>
      <vt:lpstr>'Кр-15 (2019)'!Область_печати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2020-06-09T10:37:49Z</dcterms:created>
  <dcterms:modified xsi:type="dcterms:W3CDTF">2020-06-09T13:04:23Z</dcterms:modified>
</cp:coreProperties>
</file>