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р-14 (2019)" sheetId="1" r:id="rId1"/>
  </sheets>
  <externalReferences>
    <externalReference r:id="rId2"/>
  </externalReferences>
  <definedNames>
    <definedName name="_xlnm.Print_Area" localSheetId="0">'Кр-14 (2019)'!$A$1:$O$35</definedName>
  </definedNames>
  <calcPr calcId="124519"/>
</workbook>
</file>

<file path=xl/calcChain.xml><?xml version="1.0" encoding="utf-8"?>
<calcChain xmlns="http://schemas.openxmlformats.org/spreadsheetml/2006/main">
  <c r="B28" i="1"/>
  <c r="C28"/>
  <c r="O4"/>
  <c r="O6"/>
  <c r="C7"/>
  <c r="D7"/>
  <c r="E7"/>
  <c r="F7"/>
  <c r="G7"/>
  <c r="H7"/>
  <c r="I7"/>
  <c r="J7"/>
  <c r="K7"/>
  <c r="L7"/>
  <c r="M7"/>
  <c r="N7"/>
  <c r="O7" s="1"/>
  <c r="O10" s="1"/>
  <c r="O8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O19" s="1"/>
  <c r="O21" s="1"/>
  <c r="E19"/>
  <c r="F19"/>
  <c r="G19"/>
  <c r="H19"/>
  <c r="I19"/>
  <c r="J19"/>
  <c r="K19"/>
  <c r="L19"/>
  <c r="M19"/>
  <c r="N19"/>
  <c r="O20"/>
  <c r="C31"/>
  <c r="C32" l="1"/>
</calcChain>
</file>

<file path=xl/sharedStrings.xml><?xml version="1.0" encoding="utf-8"?>
<sst xmlns="http://schemas.openxmlformats.org/spreadsheetml/2006/main" count="70" uniqueCount="53">
  <si>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</si>
  <si>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</si>
  <si>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</si>
  <si>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</si>
  <si>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 нежил. помещений:</t>
  </si>
  <si>
    <t>Итого за год жил. помещений: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</si>
  <si>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</si>
  <si>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</si>
  <si>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</si>
  <si>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</si>
  <si>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</si>
  <si>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</si>
  <si>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</si>
  <si>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</si>
  <si>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</si>
  <si>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</si>
  <si>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</si>
  <si>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</si>
  <si>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</si>
  <si>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</si>
  <si>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</si>
  <si>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</si>
  <si>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</si>
  <si>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</si>
  <si>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</si>
  <si>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</si>
  <si>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</si>
  <si>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</si>
  <si>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</si>
  <si>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</si>
  <si>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</si>
  <si>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</si>
  <si>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</si>
  <si>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</si>
  <si>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</si>
  <si>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14                                    2019 г.</t>
  </si>
  <si>
    <t>ООО "Сток"</t>
  </si>
  <si>
    <t>Вывоз КГМ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</si>
  <si>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</si>
  <si>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</si>
  <si>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патрона - 1 шт.</t>
  </si>
  <si>
    <t>Замена выключателей автомат. - 1 шт.</t>
  </si>
  <si>
    <t>Прокладка тр-да ПП Ду-32-8м., демонтаж ст.трубы Ду-25-8м.,демонтаж ст.трубы Ду-15-2м., демонтаж ст.трубы Ду-25-12м., прокладка тр-да ПП Ду-20-2м.,32-12м.,врезка вентиля Ду-20-4шт.,демонтаж ст.трубы Ду-20-2м., прокладка тр-да ПП Ду-25-2м.</t>
  </si>
  <si>
    <t>Демонтаж ст.трубы Ду-20-2м.,прокладка тр-да ПП Ду-20-2м.</t>
  </si>
  <si>
    <t>Прокладка ст.трубы Ду-20-2м.,демонтаж ст трубы Ду-20-2м.,врезка вентиля Ду-20-1шт., демонтаж ст. трубы Ду-15-12,5м.,прокладка трубопровода ПП Ду-20-12,5м.</t>
  </si>
  <si>
    <t>Замена плавкой вставки-4шт.,замена контактов-2шт.</t>
  </si>
  <si>
    <t>Демонтаж чуг.трубы Ду-110-4,4м., прокладка трубопровода КНС из ПП Ду-110-4,4м.</t>
  </si>
  <si>
    <t>Осмотр счетчика проверка контактов,правильности подключения эл.счет.замена подвеш.патронов-5шт..замена предохран-20шт.(п 1,2,3)Прокладка тр-да ПП Ду-25-8м.;Демонтаж ст.трубы Ду-25-8м.;Врезка вентиляДу-20-4шт.(Отопление)</t>
  </si>
  <si>
    <t>Замена патрона карболитового е-27-1шт.</t>
  </si>
  <si>
    <t>замена патрона карболит Е 27-1шт.(кв 22)   Прокладка трубопровода ПП  Ду-32-2м.,Демонтаж ст.трубы Ду 32-2м.(кв 34)</t>
  </si>
  <si>
    <t>Виды работ</t>
  </si>
  <si>
    <t>Адрес: Краснодонская, дом 14                   2019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</si>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</sst>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2" fontId="6" fillId="0" borderId="1" xfId="2" applyNumberFormat="1" applyFont="1" applyBorder="1" applyAlignment="1">
      <alignment horizontal="center" vertical="center"/>
    </xf>
    <xf numFmtId="166" fontId="6" fillId="0" borderId="1" xfId="4" applyNumberFormat="1" applyFont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6" fillId="0" borderId="3" xfId="2" applyNumberFormat="1" applyFont="1" applyBorder="1" applyAlignment="1">
      <alignment horizontal="center" vertical="center" wrapText="1"/>
    </xf>
    <xf numFmtId="165" fontId="6" fillId="0" borderId="3" xfId="3" applyNumberFormat="1" applyFont="1" applyBorder="1" applyAlignment="1">
      <alignment horizontal="center" vertical="center" wrapText="1"/>
    </xf>
    <xf numFmtId="165" fontId="6" fillId="0" borderId="3" xfId="4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vertical="center" wrapText="1"/>
    </xf>
    <xf numFmtId="0" fontId="6" fillId="0" borderId="4" xfId="5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/>
    </xf>
    <xf numFmtId="4" fontId="6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р-12" xfId="4"/>
    <cellStyle name="Обычный_Кр-14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72;&#1076;&#1085;&#1099;&#1081;%202018-2019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-12"/>
      <sheetName val="Кр-14"/>
      <sheetName val="Кр-15"/>
      <sheetName val="Кр-15 (2019)"/>
      <sheetName val="Кр-19"/>
      <sheetName val="Кр-19 (2019)"/>
      <sheetName val="Кр-2"/>
      <sheetName val="Кр-2 (2019)"/>
      <sheetName val="Кр-25"/>
      <sheetName val="Кр-25 (2019)"/>
      <sheetName val="Кр-29"/>
      <sheetName val="Кр-29 (2019)"/>
      <sheetName val="Кр-4"/>
      <sheetName val="Кр-4 (2019)"/>
      <sheetName val="Кр-7а"/>
      <sheetName val="Кр-7а (2019)"/>
      <sheetName val="Лист1"/>
    </sheetNames>
    <sheetDataSet>
      <sheetData sheetId="0"/>
      <sheetData sheetId="1">
        <row r="30">
          <cell r="C30">
            <v>42284.5450000001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topLeftCell="A16" zoomScale="80" zoomScaleSheetLayoutView="80" workbookViewId="0">
      <selection activeCell="A28" sqref="A28"/>
    </sheetView>
  </sheetViews>
  <sheetFormatPr defaultRowHeight="15"/>
  <cols>
    <col min="1" max="1" width="31.28515625" customWidth="1"/>
    <col min="2" max="2" width="13.28515625" customWidth="1"/>
    <col min="3" max="3" width="16.42578125" customWidth="1"/>
    <col min="4" max="4" width="14.5703125" customWidth="1"/>
    <col min="5" max="5" width="17.85546875" customWidth="1"/>
    <col min="6" max="6" width="11.28515625" customWidth="1"/>
    <col min="7" max="7" width="10.28515625" customWidth="1"/>
    <col min="8" max="8" width="13.7109375" customWidth="1"/>
    <col min="9" max="9" width="11" customWidth="1"/>
    <col min="10" max="10" width="15.140625" customWidth="1"/>
    <col min="11" max="11" width="11.140625" customWidth="1"/>
    <col min="12" max="12" width="13.42578125" customWidth="1"/>
    <col min="13" max="13" width="11.5703125" customWidth="1"/>
    <col min="14" max="14" width="10.5703125" customWidth="1"/>
    <col min="15" max="15" width="17.28515625" customWidth="1"/>
  </cols>
  <sheetData>
    <row r="1" spans="1:15" ht="15.7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22" t="s">
        <v>34</v>
      </c>
      <c r="B3" s="22"/>
      <c r="C3" s="22" t="s">
        <v>33</v>
      </c>
      <c r="D3" s="22" t="s">
        <v>32</v>
      </c>
      <c r="E3" s="22" t="s">
        <v>31</v>
      </c>
      <c r="F3" s="22" t="s">
        <v>30</v>
      </c>
      <c r="G3" s="15" t="s">
        <v>29</v>
      </c>
      <c r="H3" s="15" t="s">
        <v>28</v>
      </c>
      <c r="I3" s="15" t="s">
        <v>27</v>
      </c>
      <c r="J3" s="15" t="s">
        <v>26</v>
      </c>
      <c r="K3" s="15" t="s">
        <v>25</v>
      </c>
      <c r="L3" s="15" t="s">
        <v>24</v>
      </c>
      <c r="M3" s="15" t="s">
        <v>23</v>
      </c>
      <c r="N3" s="15" t="s">
        <v>22</v>
      </c>
      <c r="O3" s="21" t="s">
        <v>21</v>
      </c>
    </row>
    <row r="4" spans="1:15" ht="96" customHeight="1">
      <c r="A4" s="20" t="s">
        <v>20</v>
      </c>
      <c r="B4" s="45" t="s">
        <v>19</v>
      </c>
      <c r="C4" s="11">
        <v>960</v>
      </c>
      <c r="D4" s="16">
        <v>66</v>
      </c>
      <c r="E4" s="43">
        <v>18520</v>
      </c>
      <c r="F4" s="41"/>
      <c r="G4" s="41">
        <v>1214</v>
      </c>
      <c r="H4" s="43">
        <v>4073</v>
      </c>
      <c r="I4" s="43">
        <v>11009</v>
      </c>
      <c r="J4" s="42"/>
      <c r="K4" s="18">
        <v>1555</v>
      </c>
      <c r="L4" s="41">
        <v>16844</v>
      </c>
      <c r="M4" s="41">
        <v>474</v>
      </c>
      <c r="N4" s="40">
        <v>113</v>
      </c>
      <c r="O4" s="9">
        <f>SUM(C4:N4)</f>
        <v>54828</v>
      </c>
    </row>
    <row r="5" spans="1:15" ht="270" customHeight="1">
      <c r="A5" s="20" t="s">
        <v>50</v>
      </c>
      <c r="B5" s="45"/>
      <c r="C5" s="11" t="s">
        <v>49</v>
      </c>
      <c r="D5" s="39" t="s">
        <v>48</v>
      </c>
      <c r="E5" s="38" t="s">
        <v>47</v>
      </c>
      <c r="F5" s="38"/>
      <c r="G5" s="37" t="s">
        <v>46</v>
      </c>
      <c r="H5" s="34" t="s">
        <v>45</v>
      </c>
      <c r="I5" s="34" t="s">
        <v>44</v>
      </c>
      <c r="J5" s="36"/>
      <c r="K5" s="35" t="s">
        <v>43</v>
      </c>
      <c r="L5" s="34" t="s">
        <v>42</v>
      </c>
      <c r="M5" s="34" t="s">
        <v>41</v>
      </c>
      <c r="N5" s="34" t="s">
        <v>40</v>
      </c>
      <c r="O5" s="9"/>
    </row>
    <row r="6" spans="1:15" ht="23.25" customHeight="1">
      <c r="A6" s="20" t="s">
        <v>39</v>
      </c>
      <c r="B6" s="27"/>
      <c r="C6" s="27">
        <v>2602.86</v>
      </c>
      <c r="D6" s="27">
        <v>92.75</v>
      </c>
      <c r="E6" s="16">
        <v>3918.8</v>
      </c>
      <c r="F6" s="33"/>
      <c r="G6" s="33">
        <v>1649.46</v>
      </c>
      <c r="H6" s="33">
        <v>242.04</v>
      </c>
      <c r="I6" s="32">
        <v>2943.51</v>
      </c>
      <c r="J6" s="32"/>
      <c r="K6" s="31">
        <v>162.77000000000001</v>
      </c>
      <c r="L6" s="32">
        <v>4190.3500000000004</v>
      </c>
      <c r="M6" s="31">
        <v>215.51</v>
      </c>
      <c r="N6" s="30">
        <v>19.53</v>
      </c>
      <c r="O6" s="9">
        <f>SUM(B6:N6)</f>
        <v>16037.580000000002</v>
      </c>
    </row>
    <row r="7" spans="1:15" ht="108" customHeight="1">
      <c r="A7" s="29" t="s">
        <v>38</v>
      </c>
      <c r="B7" s="27"/>
      <c r="C7" s="27">
        <f t="shared" ref="C7:N7" si="0">2382.4*4.1</f>
        <v>9767.84</v>
      </c>
      <c r="D7" s="27">
        <f t="shared" si="0"/>
        <v>9767.84</v>
      </c>
      <c r="E7" s="27">
        <f t="shared" si="0"/>
        <v>9767.84</v>
      </c>
      <c r="F7" s="27">
        <f t="shared" si="0"/>
        <v>9767.84</v>
      </c>
      <c r="G7" s="27">
        <f t="shared" si="0"/>
        <v>9767.84</v>
      </c>
      <c r="H7" s="27">
        <f t="shared" si="0"/>
        <v>9767.84</v>
      </c>
      <c r="I7" s="27">
        <f t="shared" si="0"/>
        <v>9767.84</v>
      </c>
      <c r="J7" s="27">
        <f t="shared" si="0"/>
        <v>9767.84</v>
      </c>
      <c r="K7" s="27">
        <f t="shared" si="0"/>
        <v>9767.84</v>
      </c>
      <c r="L7" s="27">
        <f t="shared" si="0"/>
        <v>9767.84</v>
      </c>
      <c r="M7" s="27">
        <f t="shared" si="0"/>
        <v>9767.84</v>
      </c>
      <c r="N7" s="27">
        <f t="shared" si="0"/>
        <v>9767.84</v>
      </c>
      <c r="O7" s="9">
        <f>SUM(C7:N7)</f>
        <v>117214.07999999997</v>
      </c>
    </row>
    <row r="8" spans="1:15" ht="27" customHeight="1">
      <c r="A8" s="29" t="s">
        <v>37</v>
      </c>
      <c r="B8" s="27" t="s">
        <v>36</v>
      </c>
      <c r="C8" s="27">
        <v>960</v>
      </c>
      <c r="D8" s="27">
        <v>850.42</v>
      </c>
      <c r="E8" s="27">
        <v>369.47</v>
      </c>
      <c r="F8" s="27"/>
      <c r="G8" s="27"/>
      <c r="H8" s="27">
        <v>1056.29</v>
      </c>
      <c r="I8" s="27">
        <v>3418.74</v>
      </c>
      <c r="J8" s="27">
        <v>1298.6099999999999</v>
      </c>
      <c r="K8" s="27"/>
      <c r="L8" s="28">
        <v>916.7</v>
      </c>
      <c r="M8" s="27"/>
      <c r="N8" s="27">
        <v>1231.75</v>
      </c>
      <c r="O8" s="9">
        <f>SUM(C8:N8)</f>
        <v>10101.98</v>
      </c>
    </row>
    <row r="9" spans="1:15" ht="15.75">
      <c r="A9" s="20"/>
      <c r="B9" s="11"/>
      <c r="C9" s="11"/>
      <c r="D9" s="11"/>
      <c r="E9" s="11"/>
      <c r="F9" s="11"/>
      <c r="G9" s="18"/>
      <c r="H9" s="26"/>
      <c r="I9" s="25"/>
      <c r="J9" s="24"/>
      <c r="K9" s="18"/>
      <c r="L9" s="25"/>
      <c r="M9" s="24"/>
      <c r="N9" s="24"/>
      <c r="O9" s="9"/>
    </row>
    <row r="10" spans="1:15" ht="15.75">
      <c r="A10" s="10" t="s">
        <v>9</v>
      </c>
      <c r="B10" s="10"/>
      <c r="C10" s="10"/>
      <c r="D10" s="10"/>
      <c r="E10" s="10"/>
      <c r="F10" s="10"/>
      <c r="G10" s="9"/>
      <c r="H10" s="9"/>
      <c r="I10" s="9"/>
      <c r="J10" s="9"/>
      <c r="K10" s="9"/>
      <c r="L10" s="9"/>
      <c r="M10" s="9"/>
      <c r="N10" s="9"/>
      <c r="O10" s="9">
        <f>SUM(O4:O9)</f>
        <v>198181.63999999998</v>
      </c>
    </row>
    <row r="11" spans="1:15" ht="15.75">
      <c r="A11" s="44" t="s">
        <v>35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.75">
      <c r="A13" s="22" t="s">
        <v>34</v>
      </c>
      <c r="B13" s="22"/>
      <c r="C13" s="22" t="s">
        <v>33</v>
      </c>
      <c r="D13" s="22" t="s">
        <v>32</v>
      </c>
      <c r="E13" s="22" t="s">
        <v>31</v>
      </c>
      <c r="F13" s="22" t="s">
        <v>30</v>
      </c>
      <c r="G13" s="15" t="s">
        <v>29</v>
      </c>
      <c r="H13" s="15" t="s">
        <v>28</v>
      </c>
      <c r="I13" s="15" t="s">
        <v>27</v>
      </c>
      <c r="J13" s="15" t="s">
        <v>26</v>
      </c>
      <c r="K13" s="15" t="s">
        <v>25</v>
      </c>
      <c r="L13" s="15" t="s">
        <v>24</v>
      </c>
      <c r="M13" s="15" t="s">
        <v>23</v>
      </c>
      <c r="N13" s="15" t="s">
        <v>22</v>
      </c>
      <c r="O13" s="21" t="s">
        <v>21</v>
      </c>
    </row>
    <row r="14" spans="1:15" ht="106.5" customHeight="1">
      <c r="A14" s="20" t="s">
        <v>20</v>
      </c>
      <c r="B14" s="11" t="s">
        <v>19</v>
      </c>
      <c r="C14" s="16">
        <v>8362</v>
      </c>
      <c r="D14" s="16">
        <v>8362</v>
      </c>
      <c r="E14" s="16">
        <v>8362</v>
      </c>
      <c r="F14" s="16">
        <v>8362</v>
      </c>
      <c r="G14" s="16">
        <v>8362</v>
      </c>
      <c r="H14" s="16">
        <v>8362</v>
      </c>
      <c r="I14" s="16">
        <v>8362</v>
      </c>
      <c r="J14" s="16">
        <v>8362</v>
      </c>
      <c r="K14" s="16">
        <v>8362</v>
      </c>
      <c r="L14" s="16">
        <v>8362</v>
      </c>
      <c r="M14" s="16">
        <v>8362</v>
      </c>
      <c r="N14" s="16">
        <v>8362</v>
      </c>
      <c r="O14" s="9">
        <f>SUM(C14:N14)</f>
        <v>100344</v>
      </c>
    </row>
    <row r="15" spans="1:15" ht="57.75" customHeight="1">
      <c r="A15" s="12" t="s">
        <v>18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17400</v>
      </c>
      <c r="N15" s="11"/>
      <c r="O15" s="9">
        <f>SUM(C15:N15)</f>
        <v>17400</v>
      </c>
    </row>
    <row r="16" spans="1:15" ht="24.75" customHeight="1">
      <c r="A16" s="12" t="s">
        <v>16</v>
      </c>
      <c r="B16" s="11"/>
      <c r="C16" s="11"/>
      <c r="D16" s="11"/>
      <c r="E16" s="11"/>
      <c r="F16" s="11"/>
      <c r="G16" s="15"/>
      <c r="H16" s="18"/>
      <c r="I16" s="15"/>
      <c r="J16" s="17"/>
      <c r="K16" s="15"/>
      <c r="L16" s="16"/>
      <c r="M16" s="16"/>
      <c r="N16" s="15"/>
      <c r="O16" s="9">
        <f>C26*2.5/100</f>
        <v>10378.825999999999</v>
      </c>
    </row>
    <row r="17" spans="1:15" ht="24" customHeight="1">
      <c r="A17" s="14" t="s">
        <v>15</v>
      </c>
      <c r="B17" s="19"/>
      <c r="C17" s="11"/>
      <c r="D17" s="11"/>
      <c r="E17" s="11"/>
      <c r="F17" s="11"/>
      <c r="G17" s="15"/>
      <c r="H17" s="18"/>
      <c r="I17" s="15"/>
      <c r="J17" s="17"/>
      <c r="K17" s="15"/>
      <c r="L17" s="16"/>
      <c r="M17" s="16"/>
      <c r="N17" s="15"/>
      <c r="O17" s="9">
        <v>17999.439999999999</v>
      </c>
    </row>
    <row r="18" spans="1:15" ht="30.75" customHeight="1">
      <c r="A18" s="14" t="s">
        <v>14</v>
      </c>
      <c r="B18" s="11" t="s">
        <v>13</v>
      </c>
      <c r="C18" s="11">
        <f t="shared" ref="C18:N18" si="1">59*4</f>
        <v>236</v>
      </c>
      <c r="D18" s="11">
        <f t="shared" si="1"/>
        <v>236</v>
      </c>
      <c r="E18" s="11">
        <f t="shared" si="1"/>
        <v>236</v>
      </c>
      <c r="F18" s="11">
        <f t="shared" si="1"/>
        <v>236</v>
      </c>
      <c r="G18" s="11">
        <f t="shared" si="1"/>
        <v>236</v>
      </c>
      <c r="H18" s="11">
        <f t="shared" si="1"/>
        <v>236</v>
      </c>
      <c r="I18" s="11">
        <f t="shared" si="1"/>
        <v>236</v>
      </c>
      <c r="J18" s="11">
        <f t="shared" si="1"/>
        <v>236</v>
      </c>
      <c r="K18" s="11">
        <f t="shared" si="1"/>
        <v>236</v>
      </c>
      <c r="L18" s="11">
        <f t="shared" si="1"/>
        <v>236</v>
      </c>
      <c r="M18" s="11">
        <f t="shared" si="1"/>
        <v>236</v>
      </c>
      <c r="N18" s="11">
        <f t="shared" si="1"/>
        <v>236</v>
      </c>
      <c r="O18" s="9">
        <f>SUM(C18:N18)</f>
        <v>2832</v>
      </c>
    </row>
    <row r="19" spans="1:15" ht="24" customHeight="1">
      <c r="A19" s="12" t="s">
        <v>12</v>
      </c>
      <c r="B19" s="13"/>
      <c r="C19" s="11">
        <f t="shared" ref="C19:N19" si="2">2382.4*0.2</f>
        <v>476.48</v>
      </c>
      <c r="D19" s="11">
        <f t="shared" si="2"/>
        <v>476.48</v>
      </c>
      <c r="E19" s="11">
        <f t="shared" si="2"/>
        <v>476.48</v>
      </c>
      <c r="F19" s="11">
        <f t="shared" si="2"/>
        <v>476.48</v>
      </c>
      <c r="G19" s="11">
        <f t="shared" si="2"/>
        <v>476.48</v>
      </c>
      <c r="H19" s="11">
        <f t="shared" si="2"/>
        <v>476.48</v>
      </c>
      <c r="I19" s="11">
        <f t="shared" si="2"/>
        <v>476.48</v>
      </c>
      <c r="J19" s="11">
        <f t="shared" si="2"/>
        <v>476.48</v>
      </c>
      <c r="K19" s="11">
        <f t="shared" si="2"/>
        <v>476.48</v>
      </c>
      <c r="L19" s="11">
        <f t="shared" si="2"/>
        <v>476.48</v>
      </c>
      <c r="M19" s="11">
        <f t="shared" si="2"/>
        <v>476.48</v>
      </c>
      <c r="N19" s="11">
        <f t="shared" si="2"/>
        <v>476.48</v>
      </c>
      <c r="O19" s="9">
        <f>SUM(C19:N19)</f>
        <v>5717.7599999999984</v>
      </c>
    </row>
    <row r="20" spans="1:15" ht="51.75" customHeight="1">
      <c r="A20" s="12" t="s">
        <v>11</v>
      </c>
      <c r="B20" s="11" t="s">
        <v>10</v>
      </c>
      <c r="C20" s="11">
        <v>5885</v>
      </c>
      <c r="D20" s="11">
        <v>5885</v>
      </c>
      <c r="E20" s="11">
        <v>5885</v>
      </c>
      <c r="F20" s="11">
        <v>5885</v>
      </c>
      <c r="G20" s="11">
        <v>5885</v>
      </c>
      <c r="H20" s="11">
        <v>5885</v>
      </c>
      <c r="I20" s="11">
        <v>5885</v>
      </c>
      <c r="J20" s="11">
        <v>5885</v>
      </c>
      <c r="K20" s="11">
        <v>5885</v>
      </c>
      <c r="L20" s="11">
        <v>5885</v>
      </c>
      <c r="M20" s="11">
        <v>5885</v>
      </c>
      <c r="N20" s="11">
        <v>5885</v>
      </c>
      <c r="O20" s="9">
        <f>SUM(C20:N20)</f>
        <v>70620</v>
      </c>
    </row>
    <row r="21" spans="1:15" ht="15.75">
      <c r="A21" s="10" t="s">
        <v>9</v>
      </c>
      <c r="B21" s="10"/>
      <c r="C21" s="10"/>
      <c r="D21" s="10"/>
      <c r="E21" s="10"/>
      <c r="F21" s="10"/>
      <c r="G21" s="9"/>
      <c r="H21" s="9"/>
      <c r="I21" s="9"/>
      <c r="J21" s="9"/>
      <c r="K21" s="9"/>
      <c r="L21" s="9"/>
      <c r="M21" s="9"/>
      <c r="N21" s="9"/>
      <c r="O21" s="9">
        <f>O19+O18+O17+O16+O14+O10+O20+O15</f>
        <v>423473.66599999997</v>
      </c>
    </row>
    <row r="22" spans="1:15" ht="15.75">
      <c r="A22" s="7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</row>
    <row r="23" spans="1:15" ht="19.5" customHeight="1">
      <c r="A23" s="7" t="s">
        <v>8</v>
      </c>
      <c r="B23" s="8">
        <v>128214.72</v>
      </c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6"/>
    </row>
    <row r="25" spans="1:15" ht="15.75">
      <c r="B25" s="5" t="s">
        <v>7</v>
      </c>
      <c r="C25" s="5" t="s">
        <v>6</v>
      </c>
    </row>
    <row r="26" spans="1:15" ht="15.75" customHeight="1">
      <c r="A26" s="4" t="s">
        <v>5</v>
      </c>
      <c r="B26" s="1">
        <v>384705.72</v>
      </c>
      <c r="C26" s="1">
        <v>415153.04</v>
      </c>
    </row>
    <row r="27" spans="1:15" ht="30">
      <c r="A27" s="4" t="s">
        <v>4</v>
      </c>
      <c r="B27" s="3">
        <v>20323.8</v>
      </c>
      <c r="C27" s="3">
        <v>25164.6</v>
      </c>
    </row>
    <row r="28" spans="1:15" ht="15.75">
      <c r="A28" t="s">
        <v>52</v>
      </c>
      <c r="B28" s="3">
        <f>SUM(B26:B27)</f>
        <v>405029.51999999996</v>
      </c>
      <c r="C28" s="3">
        <f>SUM(C26:C27)</f>
        <v>440317.63999999996</v>
      </c>
    </row>
    <row r="29" spans="1:15" ht="15.75">
      <c r="B29" s="1"/>
      <c r="C29" s="1"/>
    </row>
    <row r="30" spans="1:15" ht="15.75">
      <c r="B30" s="1"/>
      <c r="C30" s="1"/>
    </row>
    <row r="31" spans="1:15" ht="15.75">
      <c r="A31" t="s">
        <v>3</v>
      </c>
      <c r="B31" s="1"/>
      <c r="C31" s="3">
        <f>'[1]Кр-14'!C30</f>
        <v>42284.5450000001</v>
      </c>
    </row>
    <row r="32" spans="1:15" ht="15.75">
      <c r="A32" t="s">
        <v>2</v>
      </c>
      <c r="B32" s="2"/>
      <c r="C32" s="2">
        <f>C26+C31+C27-O21</f>
        <v>59128.519000000088</v>
      </c>
    </row>
    <row r="33" spans="1:3" ht="15.75">
      <c r="B33" s="1"/>
      <c r="C33" s="1"/>
    </row>
    <row r="34" spans="1:3" ht="15.75">
      <c r="A34" t="s">
        <v>1</v>
      </c>
      <c r="B34" s="1"/>
      <c r="C34" s="1">
        <v>2382.4</v>
      </c>
    </row>
    <row r="35" spans="1:3" ht="15.75">
      <c r="A35" t="s">
        <v>0</v>
      </c>
      <c r="B35" s="1"/>
      <c r="C35" s="1">
        <v>59</v>
      </c>
    </row>
    <row r="36" spans="1:3" ht="15.75">
      <c r="B36" s="1"/>
      <c r="C36" s="1"/>
    </row>
    <row r="37" spans="1:3" ht="15.75">
      <c r="B37" s="1"/>
      <c r="C37" s="1"/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Кр-14 (2019)</vt:lpstr>
      <vt:lpstr>'Кр-14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2020-06-09T10:37:27Z</dcterms:created>
  <dcterms:modified xsi:type="dcterms:W3CDTF">2020-06-09T13:01:29Z</dcterms:modified>
</cp:coreProperties>
</file>