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895" windowHeight="10995"/>
  </bookViews>
  <sheets>
    <sheet name="Кр-12" sheetId="1" r:id="rId1"/>
  </sheets>
  <definedNames>
    <definedName name="_xlnm.Print_Area" localSheetId="0">'Кр-12'!$A$1:$O$27</definedName>
  </definedNames>
  <calcPr calcId="124519"/>
</workbook>
</file>

<file path=xl/calcChain.xml><?xml version="1.0" encoding="utf-8"?>
<calcChain xmlns="http://schemas.openxmlformats.org/spreadsheetml/2006/main">
  <c r="H4" i="1"/>
  <c r="N4"/>
  <c r="O4"/>
  <c r="O6"/>
  <c r="C7"/>
  <c r="D7"/>
  <c r="E7"/>
  <c r="F7"/>
  <c r="G7"/>
  <c r="H7"/>
  <c r="I7"/>
  <c r="J7"/>
  <c r="K7"/>
  <c r="L7"/>
  <c r="M7"/>
  <c r="N7"/>
  <c r="O7"/>
  <c r="O9"/>
  <c r="O13"/>
  <c r="O14"/>
  <c r="O15"/>
  <c r="O16"/>
  <c r="O17"/>
  <c r="C19"/>
  <c r="D19"/>
  <c r="E19"/>
  <c r="F19"/>
  <c r="G19"/>
  <c r="H19"/>
  <c r="I19"/>
  <c r="J19"/>
  <c r="K19"/>
  <c r="L19"/>
  <c r="M19"/>
  <c r="N19"/>
  <c r="O19"/>
  <c r="C20"/>
  <c r="D20"/>
  <c r="E20"/>
  <c r="F20"/>
  <c r="G20"/>
  <c r="H20"/>
  <c r="I20"/>
  <c r="J20"/>
  <c r="K20"/>
  <c r="L20"/>
  <c r="M20"/>
  <c r="N20"/>
  <c r="O20"/>
  <c r="O21"/>
  <c r="C26"/>
</calcChain>
</file>

<file path=xl/sharedStrings.xml><?xml version="1.0" encoding="utf-8"?>
<sst xmlns="http://schemas.openxmlformats.org/spreadsheetml/2006/main" count="66" uniqueCount="47">
  <si>
    <t>л/сч</t>
  </si>
  <si>
    <t xml:space="preserve">площадь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</si>
  <si>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</si>
  <si>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</si>
  <si>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</si>
  <si>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</si>
  <si>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</si>
  <si>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</si>
  <si>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</si>
  <si>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</si>
  <si>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</si>
  <si>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</si>
  <si>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Соколов А.В.</t>
  </si>
  <si>
    <t>Услуги по благоустройству территории</t>
  </si>
  <si>
    <t>ООО "Дорсервис"</t>
  </si>
  <si>
    <t>Ремонт деформационных швов</t>
  </si>
  <si>
    <t>Курганский центр дезинфекции ООО</t>
  </si>
  <si>
    <t>Дезинсекция подвального и чердачного помещения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</si>
  <si>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</si>
  <si>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</si>
  <si>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</si>
  <si>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</si>
  <si>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</si>
  <si>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</si>
  <si>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</si>
  <si>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</si>
  <si>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</si>
  <si>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</si>
  <si>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</si>
  <si>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</si>
  <si>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</si>
  <si>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</si>
  <si>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</si>
  <si>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Краснодонская, дом 12 2017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</si>
  <si>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</si>
  <si>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</si>
  <si>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Замена выкл. - 2 шт. в кв. 73; Замена выкл. - 2 шт. в кв. 37; Смена остекления оконных переплетов - 6 кв.м.</t>
  </si>
  <si>
    <t>Демонтаж стальной трубы Ду 20 - 3 м.; Прокладка трубопровода ПП Ду 20 - 3 м. в кв. 5,9</t>
  </si>
  <si>
    <t xml:space="preserve">Обрезка: тополь - 1 шт.; Клен - 1 шт.; яблоня - 1 шт.; Распил на чурки - 3,2 куб.м.; Погрузка вручную своими силами - 2,08 тн.; Вывоз на машине </t>
  </si>
  <si>
    <t>Прокладка трубопровода КНС из ПП Ду 110 - 9,5 м.; Демонтаж чугунной трубы Ду 110 - 9,5 м. в подвале</t>
  </si>
  <si>
    <t>Врезка вентиля Ду 20 - 1 шт.; Демонтаж стальной трубы Ду 25 - 4 м.; Прокладка трубопровода ПП Ду 25 - 4 м. в кв. 57</t>
  </si>
  <si>
    <t>Демонтаж стальной трубы Ду 20 - 2 м.; Прокладка трубопровода ПП Ду 25 - 2 м. в кв. 73; Замена пробковых предохранитеей на выкл. автомат. - 12 шт.; Проверка наличия пломб, на эл. счетчиках и на боксах отключающих устройств под. 1,2,3; Замена выкл. автомат. - 2 шт. в кв. 44; Замена участка провода - 2,5 п.м. в кв. 69-71</t>
  </si>
  <si>
    <t>Демонтаж стальной трубы Ду 57 - 4 м.; Прокладка стальной трубы Ду 57 - 4 м.; Смена чугунной задвижки на стальную Ду 50 - 1 шт. в подвале</t>
  </si>
  <si>
    <t>Демонтаж стальной трубы - 2 м.; Демонтаж стальной трубы - 16 м.; Прокладка трубопровода - 16 м.; Прокладка трубопровода - 2 м.; Врезка вентиля - 2 шт. в кв. 2,3,6,7</t>
  </si>
  <si>
    <t>Врезка вентиля Ду 32 - 1 шт.; Демонтаж стальной трубы Ду 32 - 4 м.; Прокладка трубопровода ПП Ду 32 - 4 м. в кв. 40</t>
  </si>
  <si>
    <t>Врезка вентиля Ду 20 - 1 шт.; Демонтаж стальной трубы Ду 20 - 2 м.; Прокладка трубопровода ПП Ду 25 - 2 м. в кв. 57</t>
  </si>
  <si>
    <t>Виды работ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</si>
</sst>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0" fontId="0" fillId="0" borderId="1" xfId="0" applyBorder="1"/>
    <xf numFmtId="4" fontId="6" fillId="0" borderId="1" xfId="1" applyNumberFormat="1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2" fontId="5" fillId="0" borderId="1" xfId="2" applyNumberFormat="1" applyFont="1" applyBorder="1" applyAlignment="1">
      <alignment horizontal="center" vertical="center"/>
    </xf>
    <xf numFmtId="166" fontId="5" fillId="0" borderId="1" xfId="4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6" fontId="5" fillId="0" borderId="4" xfId="2" applyNumberFormat="1" applyFont="1" applyBorder="1" applyAlignment="1">
      <alignment horizontal="center" vertical="center" wrapText="1"/>
    </xf>
    <xf numFmtId="165" fontId="5" fillId="0" borderId="4" xfId="3" applyNumberFormat="1" applyFont="1" applyBorder="1" applyAlignment="1">
      <alignment horizontal="center" vertical="center" wrapText="1"/>
    </xf>
    <xf numFmtId="165" fontId="5" fillId="0" borderId="4" xfId="4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6"/>
    <cellStyle name="Обычный_3-20а" xfId="3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18" workbookViewId="0">
      <selection activeCell="C33" sqref="C33"/>
    </sheetView>
  </sheetViews>
  <sheetFormatPr defaultRowHeight="15"/>
  <cols>
    <col min="1" max="1" width="31.42578125" customWidth="1"/>
    <col min="2" max="2" width="19.7109375" customWidth="1"/>
    <col min="3" max="3" width="13.140625" customWidth="1"/>
    <col min="4" max="4" width="13.42578125" customWidth="1"/>
    <col min="5" max="5" width="11.42578125" customWidth="1"/>
    <col min="6" max="6" width="15.85546875" customWidth="1"/>
    <col min="7" max="7" width="13.42578125" customWidth="1"/>
    <col min="8" max="8" width="22.5703125" customWidth="1"/>
    <col min="9" max="9" width="11.140625" customWidth="1"/>
    <col min="10" max="10" width="12.140625" customWidth="1"/>
    <col min="11" max="11" width="12.85546875" customWidth="1"/>
    <col min="12" max="12" width="12.140625" customWidth="1"/>
    <col min="13" max="13" width="11.42578125" customWidth="1"/>
    <col min="14" max="14" width="12.85546875" customWidth="1"/>
    <col min="15" max="15" width="15.42578125" customWidth="1"/>
  </cols>
  <sheetData>
    <row r="1" spans="1:15" ht="15.7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>
      <c r="A3" s="19" t="s">
        <v>32</v>
      </c>
      <c r="B3" s="19"/>
      <c r="C3" s="19" t="s">
        <v>31</v>
      </c>
      <c r="D3" s="19" t="s">
        <v>30</v>
      </c>
      <c r="E3" s="19" t="s">
        <v>29</v>
      </c>
      <c r="F3" s="19" t="s">
        <v>28</v>
      </c>
      <c r="G3" s="10" t="s">
        <v>27</v>
      </c>
      <c r="H3" s="10" t="s">
        <v>26</v>
      </c>
      <c r="I3" s="10" t="s">
        <v>25</v>
      </c>
      <c r="J3" s="10" t="s">
        <v>24</v>
      </c>
      <c r="K3" s="10" t="s">
        <v>23</v>
      </c>
      <c r="L3" s="10" t="s">
        <v>22</v>
      </c>
      <c r="M3" s="10" t="s">
        <v>21</v>
      </c>
      <c r="N3" s="10" t="s">
        <v>20</v>
      </c>
      <c r="O3" s="18" t="s">
        <v>3</v>
      </c>
    </row>
    <row r="4" spans="1:15" ht="108.75" customHeight="1">
      <c r="A4" s="17" t="s">
        <v>19</v>
      </c>
      <c r="B4" s="37" t="s">
        <v>18</v>
      </c>
      <c r="C4" s="6">
        <v>2172</v>
      </c>
      <c r="D4" s="11">
        <v>2759</v>
      </c>
      <c r="E4" s="41"/>
      <c r="F4" s="39">
        <v>10138</v>
      </c>
      <c r="G4" s="39">
        <v>1527</v>
      </c>
      <c r="H4" s="41">
        <f>1056+3363</f>
        <v>4419</v>
      </c>
      <c r="I4" s="41">
        <v>3215</v>
      </c>
      <c r="J4" s="40">
        <v>2445</v>
      </c>
      <c r="K4" s="13">
        <v>4009</v>
      </c>
      <c r="L4" s="39"/>
      <c r="M4" s="39">
        <v>2169</v>
      </c>
      <c r="N4" s="38">
        <f>623+1303</f>
        <v>1926</v>
      </c>
      <c r="O4" s="4">
        <f>SUM(C4:N4)</f>
        <v>34779</v>
      </c>
    </row>
    <row r="5" spans="1:15" ht="311.25" customHeight="1">
      <c r="A5" s="17" t="s">
        <v>46</v>
      </c>
      <c r="B5" s="37"/>
      <c r="C5" s="6" t="s">
        <v>45</v>
      </c>
      <c r="D5" s="36" t="s">
        <v>44</v>
      </c>
      <c r="E5" s="35"/>
      <c r="F5" s="35" t="s">
        <v>43</v>
      </c>
      <c r="G5" s="33" t="s">
        <v>42</v>
      </c>
      <c r="H5" s="34" t="s">
        <v>41</v>
      </c>
      <c r="I5" s="33" t="s">
        <v>40</v>
      </c>
      <c r="J5" s="33" t="s">
        <v>39</v>
      </c>
      <c r="K5" s="32" t="s">
        <v>38</v>
      </c>
      <c r="L5" s="33"/>
      <c r="M5" s="32" t="s">
        <v>37</v>
      </c>
      <c r="N5" s="31" t="s">
        <v>36</v>
      </c>
      <c r="O5" s="4"/>
    </row>
    <row r="6" spans="1:15" ht="20.25" customHeight="1">
      <c r="A6" s="17" t="s">
        <v>35</v>
      </c>
      <c r="B6" s="25"/>
      <c r="C6" s="25">
        <v>1438.22</v>
      </c>
      <c r="D6" s="25">
        <v>1094.1099999999999</v>
      </c>
      <c r="E6" s="11">
        <v>670.5</v>
      </c>
      <c r="F6" s="30">
        <v>3246.43</v>
      </c>
      <c r="G6" s="30">
        <v>2639.35</v>
      </c>
      <c r="H6" s="30">
        <v>923.13</v>
      </c>
      <c r="I6" s="29">
        <v>2044.98</v>
      </c>
      <c r="J6" s="29">
        <v>1588.64</v>
      </c>
      <c r="K6" s="28"/>
      <c r="L6" s="29">
        <v>3600</v>
      </c>
      <c r="M6" s="28">
        <v>290.43</v>
      </c>
      <c r="N6" s="27">
        <v>345.37</v>
      </c>
      <c r="O6" s="4">
        <f>SUM(B6:N6)</f>
        <v>17881.16</v>
      </c>
    </row>
    <row r="7" spans="1:15" ht="107.25" customHeight="1">
      <c r="A7" s="26" t="s">
        <v>34</v>
      </c>
      <c r="B7" s="25"/>
      <c r="C7" s="25">
        <f>3154*4.1</f>
        <v>12931.4</v>
      </c>
      <c r="D7" s="25">
        <f>3154*4.1</f>
        <v>12931.4</v>
      </c>
      <c r="E7" s="25">
        <f>3154*4.1</f>
        <v>12931.4</v>
      </c>
      <c r="F7" s="25">
        <f>3154*4.1</f>
        <v>12931.4</v>
      </c>
      <c r="G7" s="25">
        <f>3154*4.1</f>
        <v>12931.4</v>
      </c>
      <c r="H7" s="25">
        <f>3154*4.1</f>
        <v>12931.4</v>
      </c>
      <c r="I7" s="25">
        <f>3154*4.1</f>
        <v>12931.4</v>
      </c>
      <c r="J7" s="25">
        <f>3154*4.1</f>
        <v>12931.4</v>
      </c>
      <c r="K7" s="25">
        <f>3154*4.1</f>
        <v>12931.4</v>
      </c>
      <c r="L7" s="25">
        <f>3154*4.1</f>
        <v>12931.4</v>
      </c>
      <c r="M7" s="25">
        <f>3154*4.1</f>
        <v>12931.4</v>
      </c>
      <c r="N7" s="25">
        <f>3154*4.1</f>
        <v>12931.4</v>
      </c>
      <c r="O7" s="4">
        <f>SUM(C7:N7)</f>
        <v>155176.79999999996</v>
      </c>
    </row>
    <row r="8" spans="1:15" ht="15.75">
      <c r="A8" s="17"/>
      <c r="B8" s="6"/>
      <c r="C8" s="6"/>
      <c r="D8" s="6"/>
      <c r="E8" s="6"/>
      <c r="F8" s="6"/>
      <c r="G8" s="13"/>
      <c r="H8" s="24"/>
      <c r="I8" s="23"/>
      <c r="J8" s="22"/>
      <c r="K8" s="13"/>
      <c r="L8" s="23"/>
      <c r="M8" s="22"/>
      <c r="N8" s="22"/>
      <c r="O8" s="4"/>
    </row>
    <row r="9" spans="1:15" ht="15.75">
      <c r="A9" s="5" t="s">
        <v>6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4"/>
      <c r="N9" s="4"/>
      <c r="O9" s="4">
        <f>SUM(O4:O8)</f>
        <v>207836.95999999996</v>
      </c>
    </row>
    <row r="10" spans="1:15" ht="15.75">
      <c r="A10" s="21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.75">
      <c r="A12" s="19" t="s">
        <v>32</v>
      </c>
      <c r="B12" s="19"/>
      <c r="C12" s="19" t="s">
        <v>31</v>
      </c>
      <c r="D12" s="19" t="s">
        <v>30</v>
      </c>
      <c r="E12" s="19" t="s">
        <v>29</v>
      </c>
      <c r="F12" s="19" t="s">
        <v>28</v>
      </c>
      <c r="G12" s="10" t="s">
        <v>27</v>
      </c>
      <c r="H12" s="10" t="s">
        <v>26</v>
      </c>
      <c r="I12" s="10" t="s">
        <v>25</v>
      </c>
      <c r="J12" s="10" t="s">
        <v>24</v>
      </c>
      <c r="K12" s="10" t="s">
        <v>23</v>
      </c>
      <c r="L12" s="10" t="s">
        <v>22</v>
      </c>
      <c r="M12" s="10" t="s">
        <v>21</v>
      </c>
      <c r="N12" s="10" t="s">
        <v>20</v>
      </c>
      <c r="O12" s="18" t="s">
        <v>3</v>
      </c>
    </row>
    <row r="13" spans="1:15" ht="111" customHeight="1">
      <c r="A13" s="17" t="s">
        <v>19</v>
      </c>
      <c r="B13" s="6" t="s">
        <v>18</v>
      </c>
      <c r="C13" s="11">
        <v>11071</v>
      </c>
      <c r="D13" s="11">
        <v>11071</v>
      </c>
      <c r="E13" s="11">
        <v>11071</v>
      </c>
      <c r="F13" s="11">
        <v>11071</v>
      </c>
      <c r="G13" s="11">
        <v>11071</v>
      </c>
      <c r="H13" s="11">
        <v>11071</v>
      </c>
      <c r="I13" s="11">
        <v>11071</v>
      </c>
      <c r="J13" s="11">
        <v>11071</v>
      </c>
      <c r="K13" s="11">
        <v>11071</v>
      </c>
      <c r="L13" s="11">
        <v>11071</v>
      </c>
      <c r="M13" s="11">
        <v>11071</v>
      </c>
      <c r="N13" s="11">
        <v>11071</v>
      </c>
      <c r="O13" s="4">
        <f>SUM(C13:N13)</f>
        <v>132852</v>
      </c>
    </row>
    <row r="14" spans="1:15" ht="39" customHeight="1">
      <c r="A14" s="8" t="s">
        <v>17</v>
      </c>
      <c r="B14" s="6" t="s">
        <v>16</v>
      </c>
      <c r="C14" s="6"/>
      <c r="D14" s="6"/>
      <c r="E14" s="6"/>
      <c r="F14" s="6"/>
      <c r="G14" s="10"/>
      <c r="H14" s="10"/>
      <c r="I14" s="11">
        <v>3490.8</v>
      </c>
      <c r="J14" s="11"/>
      <c r="K14" s="10"/>
      <c r="L14" s="1"/>
      <c r="M14" s="16"/>
      <c r="N14" s="11"/>
      <c r="O14" s="15">
        <f>SUM(G14:N14)</f>
        <v>3490.8</v>
      </c>
    </row>
    <row r="15" spans="1:15" ht="50.25" customHeight="1">
      <c r="A15" s="8" t="s">
        <v>15</v>
      </c>
      <c r="B15" s="6" t="s">
        <v>14</v>
      </c>
      <c r="C15" s="6"/>
      <c r="D15" s="6"/>
      <c r="E15" s="6"/>
      <c r="F15" s="6"/>
      <c r="G15" s="10"/>
      <c r="H15" s="13"/>
      <c r="I15" s="10">
        <v>15000</v>
      </c>
      <c r="J15" s="12"/>
      <c r="K15" s="10"/>
      <c r="L15" s="11"/>
      <c r="M15" s="11"/>
      <c r="N15" s="10"/>
      <c r="O15" s="4">
        <f>SUM(C15:N15)</f>
        <v>15000</v>
      </c>
    </row>
    <row r="16" spans="1:15" ht="44.25" customHeight="1">
      <c r="A16" s="8" t="s">
        <v>13</v>
      </c>
      <c r="B16" s="6" t="s">
        <v>12</v>
      </c>
      <c r="C16" s="6">
        <v>7790</v>
      </c>
      <c r="D16" s="6">
        <v>7790</v>
      </c>
      <c r="E16" s="6">
        <v>7790</v>
      </c>
      <c r="F16" s="6">
        <v>7790</v>
      </c>
      <c r="G16" s="6">
        <v>7790</v>
      </c>
      <c r="H16" s="6">
        <v>7790</v>
      </c>
      <c r="I16" s="6">
        <v>7790</v>
      </c>
      <c r="J16" s="6">
        <v>7790</v>
      </c>
      <c r="K16" s="6">
        <v>7790</v>
      </c>
      <c r="L16" s="6">
        <v>7790</v>
      </c>
      <c r="M16" s="6">
        <v>7790</v>
      </c>
      <c r="N16" s="6">
        <v>7790</v>
      </c>
      <c r="O16" s="4">
        <f>SUM(C16:N16)</f>
        <v>93480</v>
      </c>
    </row>
    <row r="17" spans="1:15" ht="25.5" customHeight="1">
      <c r="A17" s="8" t="s">
        <v>11</v>
      </c>
      <c r="B17" s="6"/>
      <c r="C17" s="6"/>
      <c r="D17" s="6"/>
      <c r="E17" s="6"/>
      <c r="F17" s="6"/>
      <c r="G17" s="10"/>
      <c r="H17" s="13"/>
      <c r="I17" s="10"/>
      <c r="J17" s="12"/>
      <c r="K17" s="10"/>
      <c r="L17" s="11"/>
      <c r="M17" s="11"/>
      <c r="N17" s="10"/>
      <c r="O17" s="4">
        <f>530789.22*2.5/100</f>
        <v>13269.730499999998</v>
      </c>
    </row>
    <row r="18" spans="1:15" ht="21.75" customHeight="1">
      <c r="A18" s="9" t="s">
        <v>10</v>
      </c>
      <c r="B18" s="14"/>
      <c r="C18" s="6"/>
      <c r="D18" s="6"/>
      <c r="E18" s="6"/>
      <c r="F18" s="6"/>
      <c r="G18" s="10"/>
      <c r="H18" s="13"/>
      <c r="I18" s="10"/>
      <c r="J18" s="12"/>
      <c r="K18" s="10"/>
      <c r="L18" s="11"/>
      <c r="M18" s="11"/>
      <c r="N18" s="10"/>
      <c r="O18" s="4">
        <v>63424.05</v>
      </c>
    </row>
    <row r="19" spans="1:15" ht="31.5" customHeight="1">
      <c r="A19" s="9" t="s">
        <v>9</v>
      </c>
      <c r="B19" s="6" t="s">
        <v>8</v>
      </c>
      <c r="C19" s="6">
        <f>80*4</f>
        <v>320</v>
      </c>
      <c r="D19" s="6">
        <f>80*4</f>
        <v>320</v>
      </c>
      <c r="E19" s="6">
        <f>80*4</f>
        <v>320</v>
      </c>
      <c r="F19" s="6">
        <f>80*4</f>
        <v>320</v>
      </c>
      <c r="G19" s="6">
        <f>80*4</f>
        <v>320</v>
      </c>
      <c r="H19" s="6">
        <f>80*4</f>
        <v>320</v>
      </c>
      <c r="I19" s="6">
        <f>80*4</f>
        <v>320</v>
      </c>
      <c r="J19" s="6">
        <f>80*4</f>
        <v>320</v>
      </c>
      <c r="K19" s="6">
        <f>80*4</f>
        <v>320</v>
      </c>
      <c r="L19" s="6">
        <f>80*4</f>
        <v>320</v>
      </c>
      <c r="M19" s="6">
        <f>80*4</f>
        <v>320</v>
      </c>
      <c r="N19" s="6">
        <f>80*4</f>
        <v>320</v>
      </c>
      <c r="O19" s="4">
        <f>SUM(C19:N19)</f>
        <v>3840</v>
      </c>
    </row>
    <row r="20" spans="1:15" ht="24.75" customHeight="1">
      <c r="A20" s="8" t="s">
        <v>7</v>
      </c>
      <c r="B20" s="7"/>
      <c r="C20" s="6">
        <f>3154*0.2</f>
        <v>630.80000000000007</v>
      </c>
      <c r="D20" s="6">
        <f>3154*0.2</f>
        <v>630.80000000000007</v>
      </c>
      <c r="E20" s="6">
        <f>3154*0.2</f>
        <v>630.80000000000007</v>
      </c>
      <c r="F20" s="6">
        <f>3154*0.2</f>
        <v>630.80000000000007</v>
      </c>
      <c r="G20" s="6">
        <f>3154*0.2</f>
        <v>630.80000000000007</v>
      </c>
      <c r="H20" s="6">
        <f>3154*0.2</f>
        <v>630.80000000000007</v>
      </c>
      <c r="I20" s="6">
        <f>3154*0.2</f>
        <v>630.80000000000007</v>
      </c>
      <c r="J20" s="6">
        <f>3154*0.2</f>
        <v>630.80000000000007</v>
      </c>
      <c r="K20" s="6">
        <f>3154*0.2</f>
        <v>630.80000000000007</v>
      </c>
      <c r="L20" s="6">
        <f>3154*0.2</f>
        <v>630.80000000000007</v>
      </c>
      <c r="M20" s="6">
        <f>3154*0.2</f>
        <v>630.80000000000007</v>
      </c>
      <c r="N20" s="6">
        <f>3154*0.2</f>
        <v>630.80000000000007</v>
      </c>
      <c r="O20" s="4">
        <f>SUM(C20:N20)</f>
        <v>7569.6000000000013</v>
      </c>
    </row>
    <row r="21" spans="1:15" ht="15.75">
      <c r="A21" s="5" t="s">
        <v>6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>
        <f>O20+O19+O18+O17+O16+O15+O14+O13+O9</f>
        <v>540763.14049999998</v>
      </c>
    </row>
    <row r="23" spans="1:15" ht="15.75">
      <c r="B23" s="3" t="s">
        <v>5</v>
      </c>
      <c r="C23" s="3" t="s">
        <v>4</v>
      </c>
    </row>
    <row r="24" spans="1:15" ht="15.75">
      <c r="A24" t="s">
        <v>3</v>
      </c>
      <c r="B24" s="1">
        <v>551254.29</v>
      </c>
      <c r="C24" s="1">
        <v>530789.22</v>
      </c>
    </row>
    <row r="25" spans="1:15" ht="15.75">
      <c r="B25" s="1"/>
      <c r="C25" s="1"/>
    </row>
    <row r="26" spans="1:15" ht="15.75">
      <c r="A26" t="s">
        <v>2</v>
      </c>
      <c r="B26" s="2"/>
      <c r="C26" s="2">
        <f>C24-O21</f>
        <v>-9973.9205000000075</v>
      </c>
    </row>
    <row r="27" spans="1:15" ht="15.75">
      <c r="B27" s="1"/>
      <c r="C27" s="1"/>
    </row>
    <row r="28" spans="1:15" ht="15.75">
      <c r="A28" t="s">
        <v>1</v>
      </c>
      <c r="B28" s="1"/>
      <c r="C28" s="1">
        <v>3154</v>
      </c>
    </row>
    <row r="29" spans="1:15" ht="15.75">
      <c r="A29" t="s">
        <v>0</v>
      </c>
      <c r="B29" s="1"/>
      <c r="C29" s="1">
        <v>80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Кр-12</vt:lpstr>
      <vt:lpstr>'Кр-12'!Область_печати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2018-12-03T04:11:46Z</dcterms:created>
  <dcterms:modified xsi:type="dcterms:W3CDTF">2018-12-03T04:12:03Z</dcterms:modified>
</cp:coreProperties>
</file>