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Кон. - 58а" sheetId="1" r:id="rId1"/>
  </sheets>
  <externalReferences>
    <externalReference r:id="rId2"/>
  </externalReferences>
  <definedNames>
    <definedName name="_xlnm.Print_Area" localSheetId="0">'Кон. - 58а'!$A$1:$O$29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D7"/>
  <c r="E7"/>
  <c r="F7"/>
  <c r="G7"/>
  <c r="H7"/>
  <c r="I7"/>
  <c r="J7"/>
  <c r="K7"/>
  <c r="O7"/>
  <c r="O9" s="1"/>
  <c r="O13"/>
  <c r="O14"/>
  <c r="O15"/>
  <c r="C17"/>
  <c r="D17"/>
  <c r="E17"/>
  <c r="F17"/>
  <c r="O17" s="1"/>
  <c r="G17"/>
  <c r="H17"/>
  <c r="I17"/>
  <c r="J17"/>
  <c r="K17"/>
  <c r="C18"/>
  <c r="D18"/>
  <c r="E18"/>
  <c r="F18"/>
  <c r="G18"/>
  <c r="H18"/>
  <c r="I18"/>
  <c r="J18"/>
  <c r="K18"/>
  <c r="O18"/>
  <c r="O21" s="1"/>
  <c r="O19"/>
  <c r="O20"/>
  <c r="C25"/>
  <c r="C26" s="1"/>
</calcChain>
</file>

<file path=xl/sharedStrings.xml><?xml version="1.0" encoding="utf-8"?>
<sst xmlns="http://schemas.openxmlformats.org/spreadsheetml/2006/main" count="60" uniqueCount="41">
  <si>
    <t>л/сч</t>
  </si>
  <si>
    <t xml:space="preserve">площадь </t>
  </si>
  <si>
    <t xml:space="preserve">Остаток на начало 01.01.2019г.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</si>
  <si>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</si>
  <si>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</si>
  <si>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</si>
  <si>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</si>
  <si>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</si>
  <si>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ООО "Курганоблсервис"</t>
  </si>
  <si>
    <t>Услуги по благоустройству территории</t>
  </si>
  <si>
    <t>ИП Соколов А.В.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</si>
  <si>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</si>
  <si>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</si>
  <si>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</si>
  <si>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</si>
  <si>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</si>
  <si>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ИЦ "Техническая диагностика"</t>
  </si>
  <si>
    <t>Оценка соответствия лифтов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</si>
  <si>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</si>
  <si>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</si>
  <si>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</si>
  <si>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</si>
  <si>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</si>
  <si>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</si>
  <si>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</si>
  <si>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</si>
  <si>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</si>
  <si>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</si>
  <si>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</si>
  <si>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</si>
  <si>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</si>
  <si>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</si>
  <si>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</si>
  <si>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58а           2018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</si>
  <si>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</si>
  <si>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</si>
  <si>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 xml:space="preserve">
Прокладка трубопровода ПП Ду 20 - 4 м.; Прокладка трубопровода ПП Ду 32 - 16 м.; Демонтаж стальной трубы Д 15 - 4 м.; Демонтаж стальной трубы Ду 32 - </t>
  </si>
  <si>
    <t xml:space="preserve">
Демонтаж стальной трубы Ду 20 - 2 м.; Демонтаж стальной трубы Ду 32 - 16 м.; Прокладка трубопровода ПП Ду 20 - 2 м.; Прокладка трубопровода ПП Ду 32 -</t>
  </si>
  <si>
    <t>Замена патрона - 2 шт. в кв. 48</t>
  </si>
  <si>
    <t>Виды работ</t>
  </si>
  <si>
    <t>Адрес: Конституции, дом  58а         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</si>
</sst>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166" fontId="8" fillId="0" borderId="1" xfId="2" applyNumberFormat="1" applyFont="1" applyBorder="1" applyAlignment="1">
      <alignment horizontal="center" vertical="center" wrapText="1"/>
    </xf>
    <xf numFmtId="165" fontId="8" fillId="0" borderId="1" xfId="3" applyNumberFormat="1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66" fontId="8" fillId="0" borderId="1" xfId="3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166" fontId="8" fillId="0" borderId="1" xfId="4" applyNumberFormat="1" applyFont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/>
    </xf>
    <xf numFmtId="166" fontId="8" fillId="0" borderId="1" xfId="3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66" fontId="8" fillId="0" borderId="3" xfId="2" applyNumberFormat="1" applyFont="1" applyBorder="1" applyAlignment="1">
      <alignment horizontal="center" vertical="center" wrapText="1"/>
    </xf>
    <xf numFmtId="165" fontId="8" fillId="0" borderId="3" xfId="3" applyNumberFormat="1" applyFont="1" applyBorder="1" applyAlignment="1">
      <alignment horizontal="center" vertical="center" wrapText="1"/>
    </xf>
    <xf numFmtId="165" fontId="8" fillId="0" borderId="3" xfId="4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9" fillId="0" borderId="4" xfId="5" applyNumberFormat="1" applyFont="1" applyBorder="1" applyAlignment="1">
      <alignment vertical="top" wrapText="1"/>
    </xf>
    <xf numFmtId="0" fontId="8" fillId="0" borderId="1" xfId="6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/>
    </xf>
    <xf numFmtId="2" fontId="8" fillId="0" borderId="1" xfId="6" applyNumberFormat="1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/>
    </xf>
    <xf numFmtId="4" fontId="8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 58а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/2017%20&#1075;&#1086;&#1076;/&#1047;&#1072;&#1087;&#1072;&#1076;&#1085;&#1099;&#1081;%202017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10б"/>
      <sheetName val="Кон. - 34"/>
      <sheetName val="Кон. - 41"/>
      <sheetName val="Кон. - 45"/>
      <sheetName val="Кон. -47"/>
      <sheetName val="Кон. - 49"/>
      <sheetName val="Кон. -51"/>
      <sheetName val="Кон. - 55"/>
      <sheetName val="Кон. - 57"/>
      <sheetName val="Кон. - 58"/>
      <sheetName val="Кон. - 58а"/>
      <sheetName val="Кон. - 61"/>
      <sheetName val="Кон. - 62"/>
      <sheetName val="Кон. - 71"/>
      <sheetName val="Кон. - 73"/>
      <sheetName val="Галкино, 1"/>
      <sheetName val="Галкино, 5"/>
      <sheetName val="Галкино, 7"/>
      <sheetName val="Глинки, 20а"/>
      <sheetName val="Глинки, 22"/>
      <sheetName val="Дружбы, 8"/>
      <sheetName val="Ю-4"/>
      <sheetName val="Ю-6"/>
      <sheetName val="Б-20"/>
      <sheetName val="Кр-10"/>
      <sheetName val="Кр-12"/>
      <sheetName val="Кр-14"/>
      <sheetName val="Кр-15"/>
      <sheetName val="Кр-19"/>
      <sheetName val="Кр-2"/>
      <sheetName val="Кр-25"/>
      <sheetName val="Кр-29"/>
      <sheetName val="Кр-4"/>
      <sheetName val="Кр-7а"/>
      <sheetName val="Лист1"/>
    </sheetNames>
    <sheetDataSet>
      <sheetData sheetId="0"/>
      <sheetData sheetId="1"/>
      <sheetData sheetId="2"/>
      <sheetData sheetId="3"/>
      <sheetData sheetId="4">
        <row r="25">
          <cell r="C25">
            <v>-197280.43550000002</v>
          </cell>
        </row>
      </sheetData>
      <sheetData sheetId="5">
        <row r="26">
          <cell r="D26">
            <v>62892.221499999985</v>
          </cell>
        </row>
      </sheetData>
      <sheetData sheetId="6">
        <row r="25">
          <cell r="C25">
            <v>37524.547250000061</v>
          </cell>
        </row>
      </sheetData>
      <sheetData sheetId="7">
        <row r="25">
          <cell r="C25">
            <v>91994.42425000004</v>
          </cell>
        </row>
      </sheetData>
      <sheetData sheetId="8">
        <row r="25">
          <cell r="C25">
            <v>25710.805250000092</v>
          </cell>
        </row>
      </sheetData>
      <sheetData sheetId="9">
        <row r="29">
          <cell r="C29">
            <v>-69158.315000000061</v>
          </cell>
        </row>
      </sheetData>
      <sheetData sheetId="10"/>
      <sheetData sheetId="11">
        <row r="27">
          <cell r="C27">
            <v>-124896.12724999996</v>
          </cell>
        </row>
      </sheetData>
      <sheetData sheetId="12">
        <row r="29">
          <cell r="C29">
            <v>-77917.541749999858</v>
          </cell>
        </row>
      </sheetData>
      <sheetData sheetId="13">
        <row r="27">
          <cell r="C27">
            <v>63207.921499999997</v>
          </cell>
        </row>
      </sheetData>
      <sheetData sheetId="14">
        <row r="26">
          <cell r="C26">
            <v>158399.61350000009</v>
          </cell>
        </row>
      </sheetData>
      <sheetData sheetId="15">
        <row r="27">
          <cell r="C27">
            <v>-35012.417249999999</v>
          </cell>
        </row>
      </sheetData>
      <sheetData sheetId="16">
        <row r="25">
          <cell r="C25">
            <v>-138763.55274999992</v>
          </cell>
        </row>
      </sheetData>
      <sheetData sheetId="17">
        <row r="25">
          <cell r="C25">
            <v>10293.260000000068</v>
          </cell>
        </row>
      </sheetData>
      <sheetData sheetId="18">
        <row r="25">
          <cell r="C25">
            <v>-9911.9440000000177</v>
          </cell>
        </row>
      </sheetData>
      <sheetData sheetId="19">
        <row r="24">
          <cell r="C24">
            <v>-162417.78799999994</v>
          </cell>
        </row>
      </sheetData>
      <sheetData sheetId="20">
        <row r="26">
          <cell r="C26">
            <v>-519051.30049999966</v>
          </cell>
        </row>
      </sheetData>
      <sheetData sheetId="21"/>
      <sheetData sheetId="22"/>
      <sheetData sheetId="23">
        <row r="28">
          <cell r="C28">
            <v>410594.54524999997</v>
          </cell>
        </row>
      </sheetData>
      <sheetData sheetId="24">
        <row r="26">
          <cell r="C26">
            <v>44840.562749999925</v>
          </cell>
        </row>
      </sheetData>
      <sheetData sheetId="25"/>
      <sheetData sheetId="26">
        <row r="24">
          <cell r="C24">
            <v>80057.927000000025</v>
          </cell>
        </row>
      </sheetData>
      <sheetData sheetId="27">
        <row r="24">
          <cell r="C24">
            <v>41364.799999999988</v>
          </cell>
        </row>
      </sheetData>
      <sheetData sheetId="28">
        <row r="25">
          <cell r="C25">
            <v>10762.847249999992</v>
          </cell>
        </row>
      </sheetData>
      <sheetData sheetId="29"/>
      <sheetData sheetId="30">
        <row r="25">
          <cell r="C25">
            <v>127024.87124999997</v>
          </cell>
        </row>
      </sheetData>
      <sheetData sheetId="31">
        <row r="26">
          <cell r="C26">
            <v>-273277.21025000006</v>
          </cell>
        </row>
      </sheetData>
      <sheetData sheetId="32"/>
      <sheetData sheetId="33">
        <row r="23">
          <cell r="C23">
            <v>42745.54324999993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topLeftCell="A10" zoomScale="87" zoomScaleSheetLayoutView="87" workbookViewId="0">
      <selection activeCell="F33" sqref="F33"/>
    </sheetView>
  </sheetViews>
  <sheetFormatPr defaultRowHeight="15"/>
  <cols>
    <col min="1" max="1" width="33.85546875" customWidth="1"/>
    <col min="2" max="2" width="23.42578125" customWidth="1"/>
    <col min="3" max="3" width="20" customWidth="1"/>
    <col min="4" max="4" width="11" customWidth="1"/>
    <col min="5" max="5" width="10.85546875" customWidth="1"/>
    <col min="6" max="6" width="11.42578125" customWidth="1"/>
    <col min="7" max="7" width="12.140625" customWidth="1"/>
    <col min="8" max="8" width="11.5703125" customWidth="1"/>
    <col min="9" max="9" width="16.5703125" customWidth="1"/>
    <col min="10" max="10" width="20" customWidth="1"/>
    <col min="11" max="11" width="10.5703125" customWidth="1"/>
    <col min="12" max="12" width="48.7109375" customWidth="1"/>
    <col min="13" max="14" width="10.85546875" customWidth="1"/>
    <col min="15" max="15" width="15" customWidth="1"/>
  </cols>
  <sheetData>
    <row r="1" spans="1:15" ht="15.7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24" t="s">
        <v>32</v>
      </c>
      <c r="B3" s="24"/>
      <c r="C3" s="24" t="s">
        <v>31</v>
      </c>
      <c r="D3" s="24" t="s">
        <v>30</v>
      </c>
      <c r="E3" s="24" t="s">
        <v>29</v>
      </c>
      <c r="F3" s="24" t="s">
        <v>28</v>
      </c>
      <c r="G3" s="23" t="s">
        <v>27</v>
      </c>
      <c r="H3" s="23" t="s">
        <v>26</v>
      </c>
      <c r="I3" s="23" t="s">
        <v>25</v>
      </c>
      <c r="J3" s="23" t="s">
        <v>24</v>
      </c>
      <c r="K3" s="23" t="s">
        <v>23</v>
      </c>
      <c r="L3" s="23" t="s">
        <v>22</v>
      </c>
      <c r="M3" s="23" t="s">
        <v>21</v>
      </c>
      <c r="N3" s="23" t="s">
        <v>20</v>
      </c>
      <c r="O3" s="22" t="s">
        <v>4</v>
      </c>
    </row>
    <row r="4" spans="1:15" ht="77.25" customHeight="1">
      <c r="A4" s="21" t="s">
        <v>19</v>
      </c>
      <c r="B4" s="39" t="s">
        <v>18</v>
      </c>
      <c r="C4" s="8"/>
      <c r="D4" s="13">
        <v>120</v>
      </c>
      <c r="E4" s="43"/>
      <c r="F4" s="41"/>
      <c r="G4" s="41"/>
      <c r="H4" s="43"/>
      <c r="I4" s="43"/>
      <c r="J4" s="42">
        <v>8532</v>
      </c>
      <c r="K4" s="29">
        <v>9959</v>
      </c>
      <c r="L4" s="41"/>
      <c r="M4" s="41"/>
      <c r="N4" s="40"/>
      <c r="O4" s="6">
        <f>SUM(C4:N4)</f>
        <v>18611</v>
      </c>
    </row>
    <row r="5" spans="1:15" ht="409.5" customHeight="1">
      <c r="A5" s="21" t="s">
        <v>39</v>
      </c>
      <c r="B5" s="39"/>
      <c r="C5" s="8"/>
      <c r="D5" s="38" t="s">
        <v>38</v>
      </c>
      <c r="E5" s="37"/>
      <c r="F5" s="37"/>
      <c r="G5" s="17"/>
      <c r="H5" s="18"/>
      <c r="I5" s="17"/>
      <c r="J5" s="36" t="s">
        <v>37</v>
      </c>
      <c r="K5" s="36" t="s">
        <v>36</v>
      </c>
      <c r="L5" s="17"/>
      <c r="M5" s="16"/>
      <c r="N5" s="15"/>
      <c r="O5" s="6"/>
    </row>
    <row r="6" spans="1:15" ht="15.75">
      <c r="A6" s="21" t="s">
        <v>35</v>
      </c>
      <c r="B6" s="19"/>
      <c r="C6" s="19">
        <v>280.39999999999998</v>
      </c>
      <c r="D6" s="19">
        <v>33.840000000000003</v>
      </c>
      <c r="E6" s="13"/>
      <c r="F6" s="35">
        <v>145.5</v>
      </c>
      <c r="G6" s="35"/>
      <c r="H6" s="35"/>
      <c r="I6" s="34"/>
      <c r="J6" s="34">
        <v>243.13</v>
      </c>
      <c r="K6" s="33">
        <v>4673.8</v>
      </c>
      <c r="L6" s="34"/>
      <c r="M6" s="33"/>
      <c r="N6" s="32"/>
      <c r="O6" s="6">
        <f>SUM(B6:N6)</f>
        <v>5376.67</v>
      </c>
    </row>
    <row r="7" spans="1:15" ht="94.5">
      <c r="A7" s="31" t="s">
        <v>34</v>
      </c>
      <c r="B7" s="19"/>
      <c r="C7" s="19">
        <f>2373.4*4.1</f>
        <v>9730.9399999999987</v>
      </c>
      <c r="D7" s="19">
        <f>2373.4*4.1</f>
        <v>9730.9399999999987</v>
      </c>
      <c r="E7" s="19">
        <f>2373.4*4.1</f>
        <v>9730.9399999999987</v>
      </c>
      <c r="F7" s="19">
        <f>2373.4*4.1</f>
        <v>9730.9399999999987</v>
      </c>
      <c r="G7" s="19">
        <f>2373.4*4.1</f>
        <v>9730.9399999999987</v>
      </c>
      <c r="H7" s="19">
        <f>2373.4*4.1</f>
        <v>9730.9399999999987</v>
      </c>
      <c r="I7" s="19">
        <f>2373.4*4.1</f>
        <v>9730.9399999999987</v>
      </c>
      <c r="J7" s="19">
        <f>2373.4*4.1</f>
        <v>9730.9399999999987</v>
      </c>
      <c r="K7" s="19">
        <f>2373.4*4.1</f>
        <v>9730.9399999999987</v>
      </c>
      <c r="L7" s="19">
        <v>9730.94</v>
      </c>
      <c r="M7" s="19">
        <v>9730.94</v>
      </c>
      <c r="N7" s="19">
        <v>9730.94</v>
      </c>
      <c r="O7" s="6">
        <f>SUM(C7:N7)</f>
        <v>116771.28000000001</v>
      </c>
    </row>
    <row r="8" spans="1:15" ht="15.75">
      <c r="A8" s="21"/>
      <c r="B8" s="8"/>
      <c r="C8" s="8"/>
      <c r="D8" s="8"/>
      <c r="E8" s="8"/>
      <c r="F8" s="8"/>
      <c r="G8" s="29"/>
      <c r="H8" s="30"/>
      <c r="I8" s="28"/>
      <c r="J8" s="27"/>
      <c r="K8" s="29"/>
      <c r="L8" s="28"/>
      <c r="M8" s="27"/>
      <c r="N8" s="27"/>
      <c r="O8" s="6"/>
    </row>
    <row r="9" spans="1:15" ht="15.75">
      <c r="A9" s="7" t="s">
        <v>7</v>
      </c>
      <c r="B9" s="7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>
        <f>SUM(O4:O8)</f>
        <v>140758.95000000001</v>
      </c>
    </row>
    <row r="10" spans="1:15" ht="15.75">
      <c r="A10" s="26" t="s">
        <v>33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5.75">
      <c r="A12" s="24" t="s">
        <v>32</v>
      </c>
      <c r="B12" s="24"/>
      <c r="C12" s="24" t="s">
        <v>31</v>
      </c>
      <c r="D12" s="24" t="s">
        <v>30</v>
      </c>
      <c r="E12" s="24" t="s">
        <v>29</v>
      </c>
      <c r="F12" s="24" t="s">
        <v>28</v>
      </c>
      <c r="G12" s="23" t="s">
        <v>27</v>
      </c>
      <c r="H12" s="23" t="s">
        <v>26</v>
      </c>
      <c r="I12" s="23" t="s">
        <v>25</v>
      </c>
      <c r="J12" s="23" t="s">
        <v>24</v>
      </c>
      <c r="K12" s="23" t="s">
        <v>23</v>
      </c>
      <c r="L12" s="23" t="s">
        <v>22</v>
      </c>
      <c r="M12" s="23" t="s">
        <v>21</v>
      </c>
      <c r="N12" s="23" t="s">
        <v>20</v>
      </c>
      <c r="O12" s="22" t="s">
        <v>4</v>
      </c>
    </row>
    <row r="13" spans="1:15" ht="166.5" customHeight="1">
      <c r="A13" s="21" t="s">
        <v>19</v>
      </c>
      <c r="B13" s="8" t="s">
        <v>18</v>
      </c>
      <c r="C13" s="13">
        <v>8331</v>
      </c>
      <c r="D13" s="13">
        <v>8331</v>
      </c>
      <c r="E13" s="13">
        <v>8331</v>
      </c>
      <c r="F13" s="13">
        <v>8331</v>
      </c>
      <c r="G13" s="13">
        <v>8331</v>
      </c>
      <c r="H13" s="13">
        <v>8331</v>
      </c>
      <c r="I13" s="13">
        <v>8331</v>
      </c>
      <c r="J13" s="13">
        <v>8331</v>
      </c>
      <c r="K13" s="13">
        <v>8331</v>
      </c>
      <c r="L13" s="13">
        <v>8331</v>
      </c>
      <c r="M13" s="13">
        <v>8331</v>
      </c>
      <c r="N13" s="13">
        <v>8331</v>
      </c>
      <c r="O13" s="6">
        <f>SUM(C13:N13)</f>
        <v>99972</v>
      </c>
    </row>
    <row r="14" spans="1:15" ht="41.25" customHeight="1">
      <c r="A14" s="21" t="s">
        <v>17</v>
      </c>
      <c r="B14" s="8" t="s">
        <v>16</v>
      </c>
      <c r="C14" s="20"/>
      <c r="D14" s="20"/>
      <c r="E14" s="20"/>
      <c r="F14" s="20">
        <v>2000</v>
      </c>
      <c r="G14" s="13"/>
      <c r="H14" s="13"/>
      <c r="I14" s="13"/>
      <c r="J14" s="13"/>
      <c r="K14" s="13"/>
      <c r="L14" s="13"/>
      <c r="M14" s="13"/>
      <c r="N14" s="13"/>
      <c r="O14" s="6">
        <f>SUM(C14:N14)</f>
        <v>2000</v>
      </c>
    </row>
    <row r="15" spans="1:15" ht="15.75">
      <c r="A15" s="9" t="s">
        <v>15</v>
      </c>
      <c r="B15" s="8"/>
      <c r="C15" s="19"/>
      <c r="D15" s="19"/>
      <c r="E15" s="19"/>
      <c r="F15" s="19"/>
      <c r="G15" s="17"/>
      <c r="H15" s="18"/>
      <c r="I15" s="17"/>
      <c r="J15" s="17"/>
      <c r="K15" s="16"/>
      <c r="L15" s="17"/>
      <c r="M15" s="16"/>
      <c r="N15" s="15"/>
      <c r="O15" s="6">
        <f>C24*2.5/100</f>
        <v>10314.430249999999</v>
      </c>
    </row>
    <row r="16" spans="1:15" ht="18.75" customHeight="1">
      <c r="A16" s="12" t="s">
        <v>14</v>
      </c>
      <c r="B16" s="14"/>
      <c r="C16" s="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6">
        <v>47161.27</v>
      </c>
    </row>
    <row r="17" spans="1:15" ht="21" customHeight="1">
      <c r="A17" s="12" t="s">
        <v>13</v>
      </c>
      <c r="B17" s="8" t="s">
        <v>12</v>
      </c>
      <c r="C17" s="8">
        <f>53*4</f>
        <v>212</v>
      </c>
      <c r="D17" s="8">
        <f>53*4</f>
        <v>212</v>
      </c>
      <c r="E17" s="8">
        <f>53*4</f>
        <v>212</v>
      </c>
      <c r="F17" s="8">
        <f>53*4</f>
        <v>212</v>
      </c>
      <c r="G17" s="8">
        <f>53*4</f>
        <v>212</v>
      </c>
      <c r="H17" s="8">
        <f>53*4</f>
        <v>212</v>
      </c>
      <c r="I17" s="8">
        <f>53*4</f>
        <v>212</v>
      </c>
      <c r="J17" s="8">
        <f>53*4</f>
        <v>212</v>
      </c>
      <c r="K17" s="8">
        <f>53*4</f>
        <v>212</v>
      </c>
      <c r="L17" s="8">
        <v>212</v>
      </c>
      <c r="M17" s="8">
        <v>212</v>
      </c>
      <c r="N17" s="8">
        <v>212</v>
      </c>
      <c r="O17" s="11">
        <f>SUM(C17:N17)</f>
        <v>2544</v>
      </c>
    </row>
    <row r="18" spans="1:15" ht="15.75">
      <c r="A18" s="9" t="s">
        <v>11</v>
      </c>
      <c r="B18" s="10"/>
      <c r="C18" s="8">
        <f>2373.4*0.2</f>
        <v>474.68000000000006</v>
      </c>
      <c r="D18" s="8">
        <f>2373.4*0.2</f>
        <v>474.68000000000006</v>
      </c>
      <c r="E18" s="8">
        <f>2373.4*0.2</f>
        <v>474.68000000000006</v>
      </c>
      <c r="F18" s="8">
        <f>2373.4*0.2</f>
        <v>474.68000000000006</v>
      </c>
      <c r="G18" s="8">
        <f>2373.4*0.2</f>
        <v>474.68000000000006</v>
      </c>
      <c r="H18" s="8">
        <f>2373.4*0.2</f>
        <v>474.68000000000006</v>
      </c>
      <c r="I18" s="8">
        <f>2373.4*0.2</f>
        <v>474.68000000000006</v>
      </c>
      <c r="J18" s="8">
        <f>2373.4*0.2</f>
        <v>474.68000000000006</v>
      </c>
      <c r="K18" s="8">
        <f>2373.4*0.2</f>
        <v>474.68000000000006</v>
      </c>
      <c r="L18" s="8">
        <v>474.68</v>
      </c>
      <c r="M18" s="8">
        <v>474.68</v>
      </c>
      <c r="N18" s="8">
        <v>474.68</v>
      </c>
      <c r="O18" s="6">
        <f>SUM(C18:N18)</f>
        <v>5696.1600000000026</v>
      </c>
    </row>
    <row r="19" spans="1:15" ht="69" customHeight="1">
      <c r="A19" s="9" t="s">
        <v>9</v>
      </c>
      <c r="B19" s="8" t="s">
        <v>10</v>
      </c>
      <c r="C19" s="8">
        <v>5862</v>
      </c>
      <c r="D19" s="8">
        <v>5862</v>
      </c>
      <c r="E19" s="8">
        <v>5862</v>
      </c>
      <c r="F19" s="8">
        <v>5862</v>
      </c>
      <c r="G19" s="8">
        <v>5862</v>
      </c>
      <c r="H19" s="8">
        <v>5862</v>
      </c>
      <c r="I19" s="8"/>
      <c r="J19" s="8"/>
      <c r="K19" s="8"/>
      <c r="L19" s="8"/>
      <c r="M19" s="8"/>
      <c r="N19" s="8"/>
      <c r="O19" s="6">
        <f>SUM(C19:N19)</f>
        <v>35172</v>
      </c>
    </row>
    <row r="20" spans="1:15" ht="35.25" customHeight="1">
      <c r="A20" s="9" t="s">
        <v>9</v>
      </c>
      <c r="B20" s="8" t="s">
        <v>8</v>
      </c>
      <c r="C20" s="8"/>
      <c r="D20" s="8"/>
      <c r="E20" s="8"/>
      <c r="F20" s="8"/>
      <c r="G20" s="8"/>
      <c r="H20" s="8"/>
      <c r="I20" s="8">
        <v>5862</v>
      </c>
      <c r="J20" s="8">
        <v>5862</v>
      </c>
      <c r="K20" s="8">
        <v>5862</v>
      </c>
      <c r="L20" s="8">
        <v>5862</v>
      </c>
      <c r="M20" s="8">
        <v>5862</v>
      </c>
      <c r="N20" s="8">
        <v>5862</v>
      </c>
      <c r="O20" s="6">
        <f>SUM(C20:N20)</f>
        <v>35172</v>
      </c>
    </row>
    <row r="21" spans="1:15" ht="15.75">
      <c r="A21" s="7" t="s">
        <v>7</v>
      </c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6">
        <f>O19+O18+O17+O16+O15+O13+O9+O14+O20</f>
        <v>378790.81024999998</v>
      </c>
    </row>
    <row r="23" spans="1:15" ht="15.75">
      <c r="B23" s="5" t="s">
        <v>6</v>
      </c>
      <c r="C23" s="5" t="s">
        <v>5</v>
      </c>
    </row>
    <row r="24" spans="1:15" ht="15.75">
      <c r="A24" t="s">
        <v>4</v>
      </c>
      <c r="B24" s="4">
        <v>540195.57999999996</v>
      </c>
      <c r="C24" s="1">
        <v>412577.21</v>
      </c>
    </row>
    <row r="25" spans="1:15">
      <c r="A25" t="s">
        <v>3</v>
      </c>
      <c r="B25" s="1"/>
      <c r="C25" s="3">
        <f>'[1]Кон. - 58'!$C$29</f>
        <v>-69158.315000000061</v>
      </c>
    </row>
    <row r="26" spans="1:15">
      <c r="A26" t="s">
        <v>2</v>
      </c>
      <c r="B26" s="2"/>
      <c r="C26" s="2">
        <f>C24+C25-O21</f>
        <v>-35371.91525000002</v>
      </c>
    </row>
    <row r="27" spans="1:15">
      <c r="B27" s="1"/>
      <c r="C27" s="1"/>
    </row>
    <row r="28" spans="1:15">
      <c r="A28" t="s">
        <v>1</v>
      </c>
      <c r="B28" s="1"/>
      <c r="C28" s="1">
        <v>2373.4</v>
      </c>
    </row>
    <row r="29" spans="1:15">
      <c r="A29" t="s">
        <v>0</v>
      </c>
      <c r="B29" s="1"/>
      <c r="C29" s="1">
        <v>53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- 58а</vt:lpstr>
      <vt:lpstr>'Кон. - 58а'!Область_печати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2020-06-09T10:05:46Z</dcterms:created>
  <dcterms:modified xsi:type="dcterms:W3CDTF">2020-06-09T10:05:57Z</dcterms:modified>
</cp:coreProperties>
</file>