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 58 (2019)" sheetId="1" r:id="rId1"/>
  </sheets>
  <externalReferences>
    <externalReference r:id="rId2"/>
  </externalReferences>
  <definedNames>
    <definedName name="_xlnm.Print_Area" localSheetId="0">'Кон. - 58 (2019)'!$A$1:$O$35</definedName>
  </definedNames>
  <calcPr calcId="124519"/>
</workbook>
</file>

<file path=xl/calcChain.xml><?xml version="1.0" encoding="utf-8"?>
<calcChain xmlns="http://schemas.openxmlformats.org/spreadsheetml/2006/main">
  <c r="O4" i="1"/>
  <c r="O6"/>
  <c r="O10" s="1"/>
  <c r="C7"/>
  <c r="D7"/>
  <c r="O7" s="1"/>
  <c r="E7"/>
  <c r="F7"/>
  <c r="G7"/>
  <c r="H7"/>
  <c r="I7"/>
  <c r="J7"/>
  <c r="K7"/>
  <c r="L7"/>
  <c r="M7"/>
  <c r="N7"/>
  <c r="O8"/>
  <c r="O14"/>
  <c r="O15"/>
  <c r="O16"/>
  <c r="O17"/>
  <c r="O18"/>
  <c r="O19"/>
  <c r="C21"/>
  <c r="C24" s="1"/>
  <c r="D21"/>
  <c r="E21"/>
  <c r="E24" s="1"/>
  <c r="F21"/>
  <c r="G21"/>
  <c r="G24" s="1"/>
  <c r="H21"/>
  <c r="I21"/>
  <c r="I24" s="1"/>
  <c r="J21"/>
  <c r="K21"/>
  <c r="K24" s="1"/>
  <c r="L21"/>
  <c r="M21"/>
  <c r="M24" s="1"/>
  <c r="N21"/>
  <c r="C22"/>
  <c r="D22"/>
  <c r="O22" s="1"/>
  <c r="E22"/>
  <c r="F22"/>
  <c r="G22"/>
  <c r="H22"/>
  <c r="H24" s="1"/>
  <c r="I22"/>
  <c r="J22"/>
  <c r="K22"/>
  <c r="L22"/>
  <c r="L24" s="1"/>
  <c r="M22"/>
  <c r="N22"/>
  <c r="O23"/>
  <c r="F24"/>
  <c r="J24"/>
  <c r="N24"/>
  <c r="C31"/>
  <c r="C32" l="1"/>
  <c r="O24"/>
  <c r="D24"/>
  <c r="O21"/>
</calcChain>
</file>

<file path=xl/sharedStrings.xml><?xml version="1.0" encoding="utf-8"?>
<sst xmlns="http://schemas.openxmlformats.org/spreadsheetml/2006/main" count="70" uniqueCount="52">
  <si>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</si>
  <si>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</si>
  <si>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</si>
  <si>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</si>
  <si>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</si>
  <si>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</si>
  <si>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</si>
  <si>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</si>
  <si>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</si>
  <si>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</si>
  <si>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</si>
  <si>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</si>
  <si>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</si>
  <si>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</si>
  <si>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</si>
  <si>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</si>
  <si>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</si>
  <si>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</si>
  <si>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>УФК по Курганской области (Курганский филиал ФБУЗ "Центр гигиены и эпидемиологии по железнодорожному</t>
  </si>
  <si>
    <t>Дезинсекция по адресу пр.Конституции,58</t>
  </si>
  <si>
    <t>Шумков Н.А.</t>
  </si>
  <si>
    <t xml:space="preserve">Техническое обслуживание узла учета тепловой энергии 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</si>
  <si>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</si>
  <si>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</si>
  <si>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</si>
  <si>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</si>
  <si>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</si>
  <si>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</si>
  <si>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</si>
  <si>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</si>
  <si>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</si>
  <si>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</si>
  <si>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</si>
  <si>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</si>
  <si>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</si>
  <si>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</si>
  <si>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</si>
  <si>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</si>
  <si>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</si>
  <si>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Конститции, дом 58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</si>
  <si>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</si>
  <si>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</si>
  <si>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</si>
  <si>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Врезка вентиля Ду - 15 - 1 шт.,Ду - 20 - 1 шт.,демонтаж ст.трубы Ду - 15 - 5 м.,Ду- 20 - 4 м.,изготовление регистров из ст.трубы Ду-76 - 4 м.,Ду-57 - 6 м.,прокладка тр-да ПП Ду-20 - 5 м., ПП Ду -25 - 4 м.</t>
  </si>
  <si>
    <t>Прокладка тр-да ПП Ду-25-2м.,демонтаж ст.трубы Ду-20-2м.</t>
  </si>
  <si>
    <t>Замена авт.выключателей-1шт.</t>
  </si>
  <si>
    <t>Демонтаж чуг.трубы Ду-110-5,4м.,прокладка трубопровода КНС из ПП Ду-110-5,4м.</t>
  </si>
  <si>
    <t>Врезка вентиля Ду-15-1шт.</t>
  </si>
  <si>
    <t>Прокладка трубопровода ПП Ду-25-1м.,демонтаж ст.трубы Ду-20-1м., врезка вентиля Ду-15-1шт.,врезка вентиля Ду-20-1шт.,Очистка коммутации РЩ от пыли,посторонних предметов,протяжка коммутации РЩ,замена дефектных автомат.выключателей,устранение дефектов электрической осветительной сети.</t>
  </si>
  <si>
    <t>Демонтаж ст.трубыДу-25-8м.,Прокладка трубопроводаДу-25-8м.(кв53)</t>
  </si>
  <si>
    <t>Виды работ</t>
  </si>
  <si>
    <t>Адрес: Конституции, дом  58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</si>
</sst>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53">
    <xf numFmtId="0" fontId="0" fillId="0" borderId="0" xfId="0"/>
    <xf numFmtId="164" fontId="0" fillId="0" borderId="0" xfId="0" applyNumberFormat="1"/>
    <xf numFmtId="2" fontId="3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8" fillId="0" borderId="1" xfId="1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5" fontId="7" fillId="0" borderId="4" xfId="3" applyNumberFormat="1" applyFont="1" applyBorder="1" applyAlignment="1">
      <alignment horizontal="center" vertical="center" wrapText="1"/>
    </xf>
    <xf numFmtId="165" fontId="7" fillId="0" borderId="4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8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89;&#1090;&#1080;&#1090;&#1091;&#1094;&#1080;&#1080;5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58"/>
    </sheetNames>
    <sheetDataSet>
      <sheetData sheetId="0">
        <row r="30">
          <cell r="C30">
            <v>-327154.7257500001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topLeftCell="A10" zoomScale="82" zoomScaleSheetLayoutView="82" workbookViewId="0">
      <selection activeCell="A26" sqref="A26"/>
    </sheetView>
  </sheetViews>
  <sheetFormatPr defaultRowHeight="15"/>
  <cols>
    <col min="1" max="1" width="34.7109375" customWidth="1"/>
    <col min="2" max="2" width="13.28515625" customWidth="1"/>
    <col min="3" max="3" width="13.140625" customWidth="1"/>
    <col min="4" max="4" width="14" customWidth="1"/>
    <col min="5" max="5" width="14.140625" customWidth="1"/>
    <col min="6" max="6" width="12.42578125" customWidth="1"/>
    <col min="7" max="7" width="12" customWidth="1"/>
    <col min="8" max="8" width="12.140625" customWidth="1"/>
    <col min="9" max="9" width="12" customWidth="1"/>
    <col min="10" max="10" width="10.85546875" customWidth="1"/>
    <col min="11" max="11" width="11.85546875" customWidth="1"/>
    <col min="12" max="12" width="11.42578125" customWidth="1"/>
    <col min="13" max="13" width="12" customWidth="1"/>
    <col min="14" max="14" width="11" customWidth="1"/>
    <col min="15" max="15" width="15.5703125" customWidth="1"/>
  </cols>
  <sheetData>
    <row r="1" spans="1:15" ht="15.75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33" t="s">
        <v>38</v>
      </c>
      <c r="B3" s="33"/>
      <c r="C3" s="33" t="s">
        <v>37</v>
      </c>
      <c r="D3" s="33" t="s">
        <v>36</v>
      </c>
      <c r="E3" s="33" t="s">
        <v>35</v>
      </c>
      <c r="F3" s="33" t="s">
        <v>34</v>
      </c>
      <c r="G3" s="17" t="s">
        <v>33</v>
      </c>
      <c r="H3" s="17" t="s">
        <v>32</v>
      </c>
      <c r="I3" s="17" t="s">
        <v>31</v>
      </c>
      <c r="J3" s="17" t="s">
        <v>30</v>
      </c>
      <c r="K3" s="17" t="s">
        <v>29</v>
      </c>
      <c r="L3" s="17" t="s">
        <v>28</v>
      </c>
      <c r="M3" s="17" t="s">
        <v>27</v>
      </c>
      <c r="N3" s="17" t="s">
        <v>26</v>
      </c>
      <c r="O3" s="32" t="s">
        <v>4</v>
      </c>
    </row>
    <row r="4" spans="1:15" ht="117" customHeight="1">
      <c r="A4" s="25" t="s">
        <v>25</v>
      </c>
      <c r="B4" s="48" t="s">
        <v>24</v>
      </c>
      <c r="C4" s="13"/>
      <c r="D4" s="18">
        <v>4579</v>
      </c>
      <c r="E4" s="52"/>
      <c r="F4" s="50"/>
      <c r="G4" s="50"/>
      <c r="H4" s="52">
        <v>14732</v>
      </c>
      <c r="I4" s="52">
        <v>1253</v>
      </c>
      <c r="J4" s="51">
        <v>1623</v>
      </c>
      <c r="K4" s="20">
        <v>74</v>
      </c>
      <c r="L4" s="50">
        <v>703</v>
      </c>
      <c r="M4" s="50"/>
      <c r="N4" s="49">
        <v>9254</v>
      </c>
      <c r="O4" s="10">
        <f>SUM(C4:N4)</f>
        <v>32218</v>
      </c>
    </row>
    <row r="5" spans="1:15" ht="142.5" customHeight="1">
      <c r="A5" s="25" t="s">
        <v>50</v>
      </c>
      <c r="B5" s="48"/>
      <c r="C5" s="13"/>
      <c r="D5" s="47" t="s">
        <v>49</v>
      </c>
      <c r="E5" s="46"/>
      <c r="F5" s="46"/>
      <c r="G5" s="28"/>
      <c r="H5" s="45" t="s">
        <v>48</v>
      </c>
      <c r="I5" s="44" t="s">
        <v>47</v>
      </c>
      <c r="J5" s="44" t="s">
        <v>46</v>
      </c>
      <c r="K5" s="27" t="s">
        <v>45</v>
      </c>
      <c r="L5" s="28" t="s">
        <v>44</v>
      </c>
      <c r="M5" s="27"/>
      <c r="N5" s="44" t="s">
        <v>43</v>
      </c>
      <c r="O5" s="10"/>
    </row>
    <row r="6" spans="1:15" ht="15.75">
      <c r="A6" s="25"/>
      <c r="B6" s="30"/>
      <c r="C6" s="30"/>
      <c r="D6" s="30">
        <v>1094.75</v>
      </c>
      <c r="E6" s="18"/>
      <c r="F6" s="43"/>
      <c r="G6" s="43"/>
      <c r="H6" s="43">
        <v>1155.68</v>
      </c>
      <c r="I6" s="42">
        <v>2114.14</v>
      </c>
      <c r="J6" s="42">
        <v>1465.47</v>
      </c>
      <c r="K6" s="41">
        <v>432.56</v>
      </c>
      <c r="L6" s="42">
        <v>296.33999999999997</v>
      </c>
      <c r="M6" s="41"/>
      <c r="N6" s="40">
        <v>2840.14</v>
      </c>
      <c r="O6" s="10">
        <f>SUM(B6:N6)</f>
        <v>9399.08</v>
      </c>
    </row>
    <row r="7" spans="1:15" ht="94.5">
      <c r="A7" s="39" t="s">
        <v>42</v>
      </c>
      <c r="B7" s="30"/>
      <c r="C7" s="30">
        <f>2352.2*4.1</f>
        <v>9644.0199999999986</v>
      </c>
      <c r="D7" s="30">
        <f>2352.2*4.1</f>
        <v>9644.0199999999986</v>
      </c>
      <c r="E7" s="30">
        <f>2352.2*4.1</f>
        <v>9644.0199999999986</v>
      </c>
      <c r="F7" s="30">
        <f>2352.2*4.1</f>
        <v>9644.0199999999986</v>
      </c>
      <c r="G7" s="30">
        <f>2352.2*4.1</f>
        <v>9644.0199999999986</v>
      </c>
      <c r="H7" s="30">
        <f>2352.2*4.1</f>
        <v>9644.0199999999986</v>
      </c>
      <c r="I7" s="30">
        <f>2352.2*4.1</f>
        <v>9644.0199999999986</v>
      </c>
      <c r="J7" s="30">
        <f>2352.2*4.1</f>
        <v>9644.0199999999986</v>
      </c>
      <c r="K7" s="30">
        <f>2352.2*4.1</f>
        <v>9644.0199999999986</v>
      </c>
      <c r="L7" s="30">
        <f>2352.2*4.1</f>
        <v>9644.0199999999986</v>
      </c>
      <c r="M7" s="30">
        <f>2352.2*4.1</f>
        <v>9644.0199999999986</v>
      </c>
      <c r="N7" s="30">
        <f>2352.2*4.1</f>
        <v>9644.0199999999986</v>
      </c>
      <c r="O7" s="10">
        <f>SUM(C7:N7)</f>
        <v>115728.24</v>
      </c>
    </row>
    <row r="8" spans="1:15" ht="47.25" customHeight="1">
      <c r="A8" s="25" t="s">
        <v>41</v>
      </c>
      <c r="B8" s="13" t="s">
        <v>40</v>
      </c>
      <c r="C8" s="13">
        <v>960</v>
      </c>
      <c r="D8" s="13">
        <v>156.52000000000001</v>
      </c>
      <c r="E8" s="18">
        <v>369.47</v>
      </c>
      <c r="F8" s="18">
        <v>676.92</v>
      </c>
      <c r="G8" s="18">
        <v>916.66</v>
      </c>
      <c r="H8" s="18">
        <v>343.75</v>
      </c>
      <c r="I8" s="18">
        <v>323.52</v>
      </c>
      <c r="J8" s="18">
        <v>687.5</v>
      </c>
      <c r="K8" s="18">
        <v>1833.33</v>
      </c>
      <c r="L8" s="18">
        <v>846.15</v>
      </c>
      <c r="M8" s="18">
        <v>229.17</v>
      </c>
      <c r="N8" s="18"/>
      <c r="O8" s="22">
        <f>SUM(C8:N8)</f>
        <v>7342.99</v>
      </c>
    </row>
    <row r="9" spans="1:15" ht="15.75">
      <c r="A9" s="25"/>
      <c r="B9" s="13"/>
      <c r="C9" s="13"/>
      <c r="D9" s="13"/>
      <c r="E9" s="13"/>
      <c r="F9" s="13"/>
      <c r="G9" s="20"/>
      <c r="H9" s="38"/>
      <c r="I9" s="37"/>
      <c r="J9" s="36"/>
      <c r="K9" s="20"/>
      <c r="L9" s="37"/>
      <c r="M9" s="36"/>
      <c r="N9" s="36"/>
      <c r="O9" s="10"/>
    </row>
    <row r="10" spans="1:15" ht="15.75">
      <c r="A10" s="12" t="s">
        <v>8</v>
      </c>
      <c r="B10" s="12"/>
      <c r="C10" s="12"/>
      <c r="D10" s="12"/>
      <c r="E10" s="12"/>
      <c r="F10" s="12"/>
      <c r="G10" s="10"/>
      <c r="H10" s="10"/>
      <c r="I10" s="10"/>
      <c r="J10" s="10"/>
      <c r="K10" s="10"/>
      <c r="L10" s="10"/>
      <c r="M10" s="10"/>
      <c r="N10" s="10"/>
      <c r="O10" s="10">
        <f>SUM(O4:O9)</f>
        <v>164688.31</v>
      </c>
    </row>
    <row r="11" spans="1:15" ht="15.75">
      <c r="A11" s="35" t="s">
        <v>39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15.7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.75">
      <c r="A13" s="33" t="s">
        <v>38</v>
      </c>
      <c r="B13" s="33"/>
      <c r="C13" s="33" t="s">
        <v>37</v>
      </c>
      <c r="D13" s="33" t="s">
        <v>36</v>
      </c>
      <c r="E13" s="33" t="s">
        <v>35</v>
      </c>
      <c r="F13" s="33" t="s">
        <v>34</v>
      </c>
      <c r="G13" s="17" t="s">
        <v>33</v>
      </c>
      <c r="H13" s="17" t="s">
        <v>32</v>
      </c>
      <c r="I13" s="17" t="s">
        <v>31</v>
      </c>
      <c r="J13" s="17" t="s">
        <v>30</v>
      </c>
      <c r="K13" s="17" t="s">
        <v>29</v>
      </c>
      <c r="L13" s="17" t="s">
        <v>28</v>
      </c>
      <c r="M13" s="17" t="s">
        <v>27</v>
      </c>
      <c r="N13" s="17" t="s">
        <v>26</v>
      </c>
      <c r="O13" s="32" t="s">
        <v>4</v>
      </c>
    </row>
    <row r="14" spans="1:15" ht="94.5">
      <c r="A14" s="25" t="s">
        <v>25</v>
      </c>
      <c r="B14" s="13" t="s">
        <v>24</v>
      </c>
      <c r="C14" s="18">
        <v>8256</v>
      </c>
      <c r="D14" s="18">
        <v>8256</v>
      </c>
      <c r="E14" s="18">
        <v>8256</v>
      </c>
      <c r="F14" s="18">
        <v>8256</v>
      </c>
      <c r="G14" s="18">
        <v>8256</v>
      </c>
      <c r="H14" s="18">
        <v>8256</v>
      </c>
      <c r="I14" s="18">
        <v>8256</v>
      </c>
      <c r="J14" s="18">
        <v>8256</v>
      </c>
      <c r="K14" s="18">
        <v>8256</v>
      </c>
      <c r="L14" s="18">
        <v>8256</v>
      </c>
      <c r="M14" s="18">
        <v>8256</v>
      </c>
      <c r="N14" s="18">
        <v>8256</v>
      </c>
      <c r="O14" s="10">
        <f>SUM(C14:N14)</f>
        <v>99072</v>
      </c>
    </row>
    <row r="15" spans="1:15" ht="66.75" customHeight="1">
      <c r="A15" s="25" t="s">
        <v>23</v>
      </c>
      <c r="B15" s="13" t="s">
        <v>22</v>
      </c>
      <c r="C15" s="30"/>
      <c r="D15" s="30"/>
      <c r="E15" s="31">
        <v>2000</v>
      </c>
      <c r="F15" s="30"/>
      <c r="G15" s="28">
        <v>2000</v>
      </c>
      <c r="H15" s="29"/>
      <c r="I15" s="28"/>
      <c r="J15" s="28"/>
      <c r="K15" s="27"/>
      <c r="L15" s="28"/>
      <c r="M15" s="27"/>
      <c r="N15" s="26"/>
      <c r="O15" s="10">
        <f>SUM(C15:N15)</f>
        <v>4000</v>
      </c>
    </row>
    <row r="16" spans="1:15" ht="31.5">
      <c r="A16" s="25" t="s">
        <v>21</v>
      </c>
      <c r="B16" s="13" t="s">
        <v>20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17">
        <v>1000</v>
      </c>
      <c r="O16" s="10">
        <f>SUM(C16:N16)</f>
        <v>12000</v>
      </c>
    </row>
    <row r="17" spans="1:15" ht="32.25" customHeight="1">
      <c r="A17" s="25" t="s">
        <v>19</v>
      </c>
      <c r="B17" s="13" t="s">
        <v>18</v>
      </c>
      <c r="C17" s="17"/>
      <c r="D17" s="17"/>
      <c r="E17" s="17"/>
      <c r="F17" s="17"/>
      <c r="G17" s="17"/>
      <c r="H17" s="17"/>
      <c r="I17" s="17"/>
      <c r="J17" s="17"/>
      <c r="K17" s="17">
        <v>1933.21</v>
      </c>
      <c r="L17" s="18"/>
      <c r="M17" s="24"/>
      <c r="N17" s="18"/>
      <c r="O17" s="22">
        <f>SUM(C17:N17)</f>
        <v>1933.21</v>
      </c>
    </row>
    <row r="18" spans="1:15" ht="31.5" customHeight="1">
      <c r="A18" s="14" t="s">
        <v>17</v>
      </c>
      <c r="B18" s="13" t="s">
        <v>16</v>
      </c>
      <c r="C18" s="13"/>
      <c r="D18" s="13"/>
      <c r="E18" s="13"/>
      <c r="F18" s="13"/>
      <c r="G18" s="17"/>
      <c r="H18" s="17"/>
      <c r="I18" s="18"/>
      <c r="J18" s="18"/>
      <c r="K18" s="17">
        <v>16200</v>
      </c>
      <c r="L18" s="4"/>
      <c r="M18" s="23"/>
      <c r="N18" s="18"/>
      <c r="O18" s="22">
        <f>SUM(C18:N18)</f>
        <v>16200</v>
      </c>
    </row>
    <row r="19" spans="1:15" ht="15.75">
      <c r="A19" s="14" t="s">
        <v>15</v>
      </c>
      <c r="B19" s="13"/>
      <c r="C19" s="13"/>
      <c r="D19" s="13"/>
      <c r="E19" s="13"/>
      <c r="F19" s="13"/>
      <c r="G19" s="17"/>
      <c r="H19" s="20"/>
      <c r="I19" s="17"/>
      <c r="J19" s="19"/>
      <c r="K19" s="17"/>
      <c r="L19" s="18"/>
      <c r="M19" s="18"/>
      <c r="N19" s="17"/>
      <c r="O19" s="10">
        <f>C29*2.5/100</f>
        <v>10848.928999999998</v>
      </c>
    </row>
    <row r="20" spans="1:15" ht="15.75">
      <c r="A20" s="16" t="s">
        <v>14</v>
      </c>
      <c r="B20" s="21"/>
      <c r="C20" s="13"/>
      <c r="D20" s="13"/>
      <c r="E20" s="13"/>
      <c r="F20" s="13"/>
      <c r="G20" s="17"/>
      <c r="H20" s="20"/>
      <c r="I20" s="17"/>
      <c r="J20" s="19"/>
      <c r="K20" s="17"/>
      <c r="L20" s="18"/>
      <c r="M20" s="18"/>
      <c r="N20" s="17"/>
      <c r="O20" s="10">
        <v>37891.25</v>
      </c>
    </row>
    <row r="21" spans="1:15" ht="15.75">
      <c r="A21" s="16" t="s">
        <v>13</v>
      </c>
      <c r="B21" s="13" t="s">
        <v>12</v>
      </c>
      <c r="C21" s="13">
        <f>54*4</f>
        <v>216</v>
      </c>
      <c r="D21" s="13">
        <f>54*4</f>
        <v>216</v>
      </c>
      <c r="E21" s="13">
        <f>54*4</f>
        <v>216</v>
      </c>
      <c r="F21" s="13">
        <f>54*4</f>
        <v>216</v>
      </c>
      <c r="G21" s="13">
        <f>54*4</f>
        <v>216</v>
      </c>
      <c r="H21" s="13">
        <f>54*4</f>
        <v>216</v>
      </c>
      <c r="I21" s="13">
        <f>54*4</f>
        <v>216</v>
      </c>
      <c r="J21" s="13">
        <f>54*4</f>
        <v>216</v>
      </c>
      <c r="K21" s="13">
        <f>54*4</f>
        <v>216</v>
      </c>
      <c r="L21" s="13">
        <f>54*4</f>
        <v>216</v>
      </c>
      <c r="M21" s="13">
        <f>54*4</f>
        <v>216</v>
      </c>
      <c r="N21" s="13">
        <f>54*4</f>
        <v>216</v>
      </c>
      <c r="O21" s="10">
        <f>SUM(C21:N21)</f>
        <v>2592</v>
      </c>
    </row>
    <row r="22" spans="1:15" ht="15.75">
      <c r="A22" s="14" t="s">
        <v>11</v>
      </c>
      <c r="B22" s="15"/>
      <c r="C22" s="13">
        <f>2352.2*0.2</f>
        <v>470.44</v>
      </c>
      <c r="D22" s="13">
        <f>2352.2*0.2</f>
        <v>470.44</v>
      </c>
      <c r="E22" s="13">
        <f>2352.2*0.2</f>
        <v>470.44</v>
      </c>
      <c r="F22" s="13">
        <f>2352.2*0.2</f>
        <v>470.44</v>
      </c>
      <c r="G22" s="13">
        <f>2352.2*0.2</f>
        <v>470.44</v>
      </c>
      <c r="H22" s="13">
        <f>2352.2*0.2</f>
        <v>470.44</v>
      </c>
      <c r="I22" s="13">
        <f>2352.2*0.2</f>
        <v>470.44</v>
      </c>
      <c r="J22" s="13">
        <f>2352.2*0.2</f>
        <v>470.44</v>
      </c>
      <c r="K22" s="13">
        <f>2352.2*0.2</f>
        <v>470.44</v>
      </c>
      <c r="L22" s="13">
        <f>2352.2*0.2</f>
        <v>470.44</v>
      </c>
      <c r="M22" s="13">
        <f>2352.2*0.2</f>
        <v>470.44</v>
      </c>
      <c r="N22" s="13">
        <f>2352.2*0.2</f>
        <v>470.44</v>
      </c>
      <c r="O22" s="10">
        <f>SUM(C22:N22)</f>
        <v>5645.2799999999988</v>
      </c>
    </row>
    <row r="23" spans="1:15" ht="47.25">
      <c r="A23" s="14" t="s">
        <v>10</v>
      </c>
      <c r="B23" s="13" t="s">
        <v>9</v>
      </c>
      <c r="C23" s="13">
        <v>5810</v>
      </c>
      <c r="D23" s="13">
        <v>5810</v>
      </c>
      <c r="E23" s="13">
        <v>5810</v>
      </c>
      <c r="F23" s="13">
        <v>5810</v>
      </c>
      <c r="G23" s="13">
        <v>5810</v>
      </c>
      <c r="H23" s="13">
        <v>5810</v>
      </c>
      <c r="I23" s="13">
        <v>5810</v>
      </c>
      <c r="J23" s="13">
        <v>5810</v>
      </c>
      <c r="K23" s="13">
        <v>5810</v>
      </c>
      <c r="L23" s="13">
        <v>5810</v>
      </c>
      <c r="M23" s="13">
        <v>5810</v>
      </c>
      <c r="N23" s="13">
        <v>5810</v>
      </c>
      <c r="O23" s="10">
        <f>SUM(C23:N23)</f>
        <v>69720</v>
      </c>
    </row>
    <row r="24" spans="1:15" ht="15.75">
      <c r="A24" s="12" t="s">
        <v>8</v>
      </c>
      <c r="B24" s="12"/>
      <c r="C24" s="11">
        <f>C22+C21+C19+C18+C16+C15+C14+C8+C7+C6+C4</f>
        <v>20546.46</v>
      </c>
      <c r="D24" s="11">
        <f>D22+D21+D19+D18+D16+D15+D14+D8+D7+D6+D4</f>
        <v>25416.73</v>
      </c>
      <c r="E24" s="11">
        <f>E22+E21+E19+E18+E16+E15+E14+E8+E7+E6+E4</f>
        <v>21955.93</v>
      </c>
      <c r="F24" s="11">
        <f>F22+F21+F19+F18+F16+F15+F14+F8+F7+F6+F4</f>
        <v>20263.379999999997</v>
      </c>
      <c r="G24" s="11">
        <f>G22+G21+G19+G18+G16+G15+G14+G8+G7+G6+G4</f>
        <v>22503.119999999999</v>
      </c>
      <c r="H24" s="11">
        <f>H22+H21+H19+H18+H16+H15+H14+H8+H7+H6+H4</f>
        <v>35817.89</v>
      </c>
      <c r="I24" s="11">
        <f>I22+I21+I19+I18+I16+I15+I14+I8+I7+I6+I4</f>
        <v>23277.119999999999</v>
      </c>
      <c r="J24" s="11">
        <f>J22+J21+J19+J18+J16+J15+J14+J8+J7+J6+J4</f>
        <v>23362.43</v>
      </c>
      <c r="K24" s="11">
        <f>K22+K21+K19+K18+K16+K15+K14+K8+K7+K6+K4</f>
        <v>38126.349999999991</v>
      </c>
      <c r="L24" s="11">
        <f>L22+L21+L19+L18+L16+L15+L14+L8+L7+L6+L4</f>
        <v>21431.95</v>
      </c>
      <c r="M24" s="11">
        <f>M22+M21+M19+M18+M16+M15+M14+M8+M7+M6+M4</f>
        <v>19815.629999999997</v>
      </c>
      <c r="N24" s="11">
        <f>N22+N21+N19+N18+N16+N15+N14+N8+N7+N6+N4</f>
        <v>31680.6</v>
      </c>
      <c r="O24" s="10">
        <f>O22+O21+O20+O19+O18+O16+O15+O14+O10+O23+O17</f>
        <v>424590.97899999999</v>
      </c>
    </row>
    <row r="25" spans="1:15" ht="15.75">
      <c r="A25" s="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/>
    </row>
    <row r="26" spans="1:15" ht="15.75">
      <c r="A26" s="7" t="s">
        <v>7</v>
      </c>
      <c r="B26" s="3">
        <v>46151.28</v>
      </c>
    </row>
    <row r="28" spans="1:15" ht="15.75">
      <c r="B28" s="6" t="s">
        <v>6</v>
      </c>
      <c r="C28" s="6" t="s">
        <v>5</v>
      </c>
    </row>
    <row r="29" spans="1:15" ht="15.75">
      <c r="A29" t="s">
        <v>4</v>
      </c>
      <c r="B29" s="5">
        <v>429886.32</v>
      </c>
      <c r="C29" s="3">
        <v>433957.16</v>
      </c>
    </row>
    <row r="30" spans="1:15" ht="15.75">
      <c r="B30" s="4"/>
      <c r="C30" s="3"/>
    </row>
    <row r="31" spans="1:15">
      <c r="A31" t="s">
        <v>3</v>
      </c>
      <c r="C31" s="2">
        <f>'[1]Кон. - 58'!C30</f>
        <v>-327154.7257500001</v>
      </c>
    </row>
    <row r="32" spans="1:15">
      <c r="A32" t="s">
        <v>2</v>
      </c>
      <c r="B32" s="1"/>
      <c r="C32" s="1">
        <f>C29+C31-O24</f>
        <v>-317788.54475000012</v>
      </c>
    </row>
    <row r="34" spans="1:3">
      <c r="A34" t="s">
        <v>1</v>
      </c>
      <c r="C34">
        <v>2352.1999999999998</v>
      </c>
    </row>
    <row r="35" spans="1:3">
      <c r="A35" t="s">
        <v>0</v>
      </c>
      <c r="C35">
        <v>54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- 58 (2019)</vt:lpstr>
      <vt:lpstr>'Кон. - 58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2020-06-09T10:32:28Z</dcterms:created>
  <dcterms:modified xsi:type="dcterms:W3CDTF">2020-06-09T10:32:39Z</dcterms:modified>
</cp:coreProperties>
</file>