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 57" sheetId="1" r:id="rId1"/>
  </sheets>
  <externalReferences>
    <externalReference r:id="rId2"/>
  </externalReferences>
  <definedNames>
    <definedName name="_xlnm.Print_Area" localSheetId="0">'Кон. - 57'!$A$1:$O$32</definedName>
  </definedNames>
  <calcPr calcId="124519"/>
</workbook>
</file>

<file path=xl/calcChain.xml><?xml version="1.0" encoding="utf-8"?>
<calcChain xmlns="http://schemas.openxmlformats.org/spreadsheetml/2006/main">
  <c r="B26" i="1"/>
  <c r="C26"/>
  <c r="O4"/>
  <c r="O6"/>
  <c r="C7"/>
  <c r="O7" s="1"/>
  <c r="O10" s="1"/>
  <c r="D7"/>
  <c r="E7"/>
  <c r="F7"/>
  <c r="G7"/>
  <c r="H7"/>
  <c r="I7"/>
  <c r="J7"/>
  <c r="K7"/>
  <c r="O8"/>
  <c r="O14"/>
  <c r="C17"/>
  <c r="O17" s="1"/>
  <c r="D17"/>
  <c r="E17"/>
  <c r="F17"/>
  <c r="G17"/>
  <c r="H17"/>
  <c r="I17"/>
  <c r="J17"/>
  <c r="K17"/>
  <c r="C18"/>
  <c r="D18"/>
  <c r="E18"/>
  <c r="F18"/>
  <c r="G18"/>
  <c r="H18"/>
  <c r="I18"/>
  <c r="J18"/>
  <c r="K18"/>
  <c r="O18"/>
  <c r="O19"/>
  <c r="O21" s="1"/>
  <c r="O20"/>
  <c r="C27"/>
  <c r="C28" l="1"/>
</calcChain>
</file>

<file path=xl/sharedStrings.xml><?xml version="1.0" encoding="utf-8"?>
<sst xmlns="http://schemas.openxmlformats.org/spreadsheetml/2006/main" count="67" uniqueCount="49">
  <si>
    <t>л/сч</t>
  </si>
  <si>
    <t xml:space="preserve">площадь </t>
  </si>
  <si>
    <t xml:space="preserve">Остаток на начало 01.01.2019 </t>
  </si>
  <si>
    <t xml:space="preserve">остаток на начало 01.01.2018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</si>
  <si>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</si>
  <si>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</si>
  <si>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</si>
  <si>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</si>
  <si>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</si>
  <si>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</si>
  <si>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</si>
  <si>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</si>
  <si>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</si>
  <si>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</si>
  <si>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</si>
  <si>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</si>
  <si>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</si>
  <si>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</si>
  <si>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</si>
  <si>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</si>
  <si>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</si>
  <si>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</si>
  <si>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</si>
  <si>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</si>
  <si>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</si>
  <si>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</si>
  <si>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</si>
  <si>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</si>
  <si>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</si>
  <si>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</si>
  <si>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</si>
  <si>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</si>
  <si>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</si>
  <si>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57            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</si>
  <si>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</si>
  <si>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</si>
  <si>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</si>
  <si>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</si>
  <si>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замена   карболитовых патроновУ-27(подв)Установка плафонаНПП01-100-033-1шт( 1 подьезд)1,2,3 этаж</t>
  </si>
  <si>
    <t>Врезка вентиля Ду 15 - 2 шт.; Демонтаж стальной трубы Ду 32 - 6 м.; Демонтаж чугунной трубы Ду 110 - 3,1 м.; Прокладка трубопровода КНС из ПП Ду 110 - 3,1 м.; Прокладка трубопровода ПП Ду 32 - 6 м. в кв. 31</t>
  </si>
  <si>
    <t>Брус, известь, гвозди, герметик, бур, гофра</t>
  </si>
  <si>
    <t>Сплошное выравнивание поверхностей стен из сухих смесей - 55 кв.м.; Покрытие поверхностей грунтовкой глубокого проникновения за 1 раз стен - 54 кв.м.; Окраска клеевыми составами - 158 кв.м.; Улучшенная масляная окраска ранее окрашенных стен с подготовкой и расчисткой старой краски до 35% - 108 кв..м.; Улучшенная масляная окраска ранее окрашенных окон без подготовки с расчисткой старой краски до 35% - 22,2 кв.м.; Простая масляная окраска ранее окрашенных дверей с подготовкой и расчисткой старой краски до 35% - 8 кв.м.; Окраска масляными составами торцов лестничных маршей - 6,8 кв.м.; Окраска масляными составами ранее окрашенных поручней - 5,6 кв.м.; Окраска масляными составами ранее окрашенных металлических решеток и оград без рельефа за 1 раз - 18 кв.м.; Окраска масляными составами ранее окрашенных поверхностей стальных и чугунных труб - 4,6 кв.м.; Окраска масляными составами ранее окрашенных поверхностей за 2 раза (эл.щит.; люк, лестница) - 4,8 кв.м. подъезд 1</t>
  </si>
  <si>
    <t>Смена вентиля в кв. 16: Врезка вентиля Ду 25 - 1 шт</t>
  </si>
  <si>
    <t>Замена труб КНС в кв.71,74,75,79</t>
  </si>
  <si>
    <t>Врезка вентиля Ду 25 - 1шт. в подвале</t>
  </si>
  <si>
    <t>Замена патрона - 1 шт. подъезд 1</t>
  </si>
  <si>
    <t>Замена участка провода - 0,5 п.м.; Замена патрона - 4 шт.в подвале</t>
  </si>
  <si>
    <t>Виды работ</t>
  </si>
  <si>
    <t>Адрес: Конституции, дом  57                 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</si>
</sst>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5" applyNumberFormat="1" applyFont="1" applyBorder="1" applyAlignment="1">
      <alignment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57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topLeftCell="A7" zoomScale="73" zoomScaleSheetLayoutView="73" workbookViewId="0">
      <selection activeCell="B26" sqref="B26"/>
    </sheetView>
  </sheetViews>
  <sheetFormatPr defaultRowHeight="15"/>
  <cols>
    <col min="1" max="1" width="40.5703125" customWidth="1"/>
    <col min="2" max="2" width="22.42578125" customWidth="1"/>
    <col min="3" max="3" width="14.85546875" customWidth="1"/>
    <col min="4" max="5" width="11.5703125" customWidth="1"/>
    <col min="6" max="6" width="10.85546875" customWidth="1"/>
    <col min="7" max="7" width="11.85546875" customWidth="1"/>
    <col min="8" max="8" width="39.42578125" customWidth="1"/>
    <col min="9" max="9" width="12.7109375" customWidth="1"/>
    <col min="10" max="10" width="11.28515625" customWidth="1"/>
    <col min="11" max="11" width="14" customWidth="1"/>
    <col min="12" max="12" width="12" customWidth="1"/>
    <col min="13" max="13" width="17.5703125" customWidth="1"/>
    <col min="14" max="14" width="18.5703125" customWidth="1"/>
    <col min="15" max="15" width="15.5703125" customWidth="1"/>
  </cols>
  <sheetData>
    <row r="1" spans="1:15" ht="15.75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25" t="s">
        <v>32</v>
      </c>
      <c r="B3" s="25"/>
      <c r="C3" s="25" t="s">
        <v>31</v>
      </c>
      <c r="D3" s="25" t="s">
        <v>30</v>
      </c>
      <c r="E3" s="25" t="s">
        <v>29</v>
      </c>
      <c r="F3" s="25" t="s">
        <v>28</v>
      </c>
      <c r="G3" s="24" t="s">
        <v>27</v>
      </c>
      <c r="H3" s="24" t="s">
        <v>26</v>
      </c>
      <c r="I3" s="24" t="s">
        <v>25</v>
      </c>
      <c r="J3" s="24" t="s">
        <v>24</v>
      </c>
      <c r="K3" s="24" t="s">
        <v>23</v>
      </c>
      <c r="L3" s="24" t="s">
        <v>22</v>
      </c>
      <c r="M3" s="24" t="s">
        <v>21</v>
      </c>
      <c r="N3" s="24" t="s">
        <v>20</v>
      </c>
      <c r="O3" s="23" t="s">
        <v>19</v>
      </c>
    </row>
    <row r="4" spans="1:15" ht="175.5" customHeight="1">
      <c r="A4" s="22" t="s">
        <v>18</v>
      </c>
      <c r="B4" s="44" t="s">
        <v>17</v>
      </c>
      <c r="C4" s="10">
        <v>252</v>
      </c>
      <c r="D4" s="15">
        <v>63</v>
      </c>
      <c r="E4" s="42">
        <v>1180</v>
      </c>
      <c r="F4" s="40"/>
      <c r="G4" s="40">
        <v>1494</v>
      </c>
      <c r="H4" s="42">
        <v>25416</v>
      </c>
      <c r="I4" s="42"/>
      <c r="J4" s="41">
        <v>5822</v>
      </c>
      <c r="K4" s="28">
        <v>293</v>
      </c>
      <c r="L4" s="40"/>
      <c r="M4" s="40"/>
      <c r="N4" s="39"/>
      <c r="O4" s="7">
        <f>SUM(C4:N4)</f>
        <v>34520</v>
      </c>
    </row>
    <row r="5" spans="1:15" ht="409.6" customHeight="1">
      <c r="A5" s="22" t="s">
        <v>47</v>
      </c>
      <c r="B5" s="44"/>
      <c r="C5" s="10" t="s">
        <v>46</v>
      </c>
      <c r="D5" s="38" t="s">
        <v>45</v>
      </c>
      <c r="E5" s="37" t="s">
        <v>44</v>
      </c>
      <c r="F5" s="37" t="s">
        <v>43</v>
      </c>
      <c r="G5" s="36" t="s">
        <v>42</v>
      </c>
      <c r="H5" s="36" t="s">
        <v>41</v>
      </c>
      <c r="I5" s="19" t="s">
        <v>40</v>
      </c>
      <c r="J5" s="19" t="s">
        <v>39</v>
      </c>
      <c r="K5" s="18" t="s">
        <v>38</v>
      </c>
      <c r="L5" s="19"/>
      <c r="M5" s="18"/>
      <c r="N5" s="17"/>
      <c r="O5" s="7"/>
    </row>
    <row r="6" spans="1:15" ht="31.5" customHeight="1">
      <c r="A6" s="22" t="s">
        <v>37</v>
      </c>
      <c r="B6" s="21"/>
      <c r="C6" s="21">
        <v>115.52</v>
      </c>
      <c r="D6" s="21">
        <v>20.25</v>
      </c>
      <c r="E6" s="15">
        <v>239.7</v>
      </c>
      <c r="F6" s="34">
        <v>227.32</v>
      </c>
      <c r="G6" s="34">
        <v>1181.32</v>
      </c>
      <c r="H6" s="35">
        <v>5736.34</v>
      </c>
      <c r="I6" s="34">
        <v>2609</v>
      </c>
      <c r="J6" s="24">
        <v>9655.33</v>
      </c>
      <c r="K6" s="18">
        <v>1949.18</v>
      </c>
      <c r="L6" s="33"/>
      <c r="M6" s="32"/>
      <c r="N6" s="31"/>
      <c r="O6" s="7">
        <f>SUM(B6:N6)</f>
        <v>21733.96</v>
      </c>
    </row>
    <row r="7" spans="1:15" ht="78.75">
      <c r="A7" s="30" t="s">
        <v>36</v>
      </c>
      <c r="B7" s="21"/>
      <c r="C7" s="21">
        <f t="shared" ref="C7:K7" si="0">3455.7*4.1</f>
        <v>14168.369999999997</v>
      </c>
      <c r="D7" s="21">
        <f t="shared" si="0"/>
        <v>14168.369999999997</v>
      </c>
      <c r="E7" s="21">
        <f t="shared" si="0"/>
        <v>14168.369999999997</v>
      </c>
      <c r="F7" s="21">
        <f t="shared" si="0"/>
        <v>14168.369999999997</v>
      </c>
      <c r="G7" s="21">
        <f t="shared" si="0"/>
        <v>14168.369999999997</v>
      </c>
      <c r="H7" s="21">
        <f t="shared" si="0"/>
        <v>14168.369999999997</v>
      </c>
      <c r="I7" s="21">
        <f t="shared" si="0"/>
        <v>14168.369999999997</v>
      </c>
      <c r="J7" s="21">
        <f t="shared" si="0"/>
        <v>14168.369999999997</v>
      </c>
      <c r="K7" s="21">
        <f t="shared" si="0"/>
        <v>14168.369999999997</v>
      </c>
      <c r="L7" s="21">
        <v>14168.37</v>
      </c>
      <c r="M7" s="21">
        <v>14168.37</v>
      </c>
      <c r="N7" s="21">
        <v>14168.37</v>
      </c>
      <c r="O7" s="7">
        <f>SUM(C7:N7)</f>
        <v>170020.43999999997</v>
      </c>
    </row>
    <row r="8" spans="1:15" ht="31.5">
      <c r="A8" s="22" t="s">
        <v>35</v>
      </c>
      <c r="B8" s="10" t="s">
        <v>34</v>
      </c>
      <c r="C8" s="10"/>
      <c r="D8" s="10"/>
      <c r="E8" s="15"/>
      <c r="F8" s="15"/>
      <c r="G8" s="15"/>
      <c r="H8" s="15"/>
      <c r="I8" s="15"/>
      <c r="J8" s="15"/>
      <c r="K8" s="15"/>
      <c r="L8" s="15"/>
      <c r="M8" s="15"/>
      <c r="N8" s="15"/>
      <c r="O8" s="13">
        <f>SUM(C8:N8)</f>
        <v>0</v>
      </c>
    </row>
    <row r="9" spans="1:15" ht="15.75">
      <c r="A9" s="22"/>
      <c r="B9" s="10"/>
      <c r="C9" s="10"/>
      <c r="D9" s="10"/>
      <c r="E9" s="10"/>
      <c r="F9" s="10"/>
      <c r="G9" s="28"/>
      <c r="H9" s="29"/>
      <c r="I9" s="27"/>
      <c r="J9" s="26"/>
      <c r="K9" s="28"/>
      <c r="L9" s="27"/>
      <c r="M9" s="26"/>
      <c r="N9" s="26"/>
      <c r="O9" s="7"/>
    </row>
    <row r="10" spans="1:15" ht="15.75">
      <c r="A10" s="9" t="s">
        <v>8</v>
      </c>
      <c r="B10" s="9"/>
      <c r="C10" s="9"/>
      <c r="D10" s="9"/>
      <c r="E10" s="9"/>
      <c r="F10" s="9"/>
      <c r="G10" s="7"/>
      <c r="H10" s="7"/>
      <c r="I10" s="7"/>
      <c r="J10" s="7"/>
      <c r="K10" s="7"/>
      <c r="L10" s="7"/>
      <c r="M10" s="7"/>
      <c r="N10" s="7"/>
      <c r="O10" s="7">
        <f>SUM(O4:O9)</f>
        <v>226274.39999999997</v>
      </c>
    </row>
    <row r="11" spans="1:15" ht="15.75">
      <c r="A11" s="43" t="s">
        <v>33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ht="15.7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5.75">
      <c r="A13" s="25" t="s">
        <v>32</v>
      </c>
      <c r="B13" s="25"/>
      <c r="C13" s="25" t="s">
        <v>31</v>
      </c>
      <c r="D13" s="25" t="s">
        <v>30</v>
      </c>
      <c r="E13" s="25" t="s">
        <v>29</v>
      </c>
      <c r="F13" s="25" t="s">
        <v>28</v>
      </c>
      <c r="G13" s="24" t="s">
        <v>27</v>
      </c>
      <c r="H13" s="24" t="s">
        <v>26</v>
      </c>
      <c r="I13" s="24" t="s">
        <v>25</v>
      </c>
      <c r="J13" s="24" t="s">
        <v>24</v>
      </c>
      <c r="K13" s="24" t="s">
        <v>23</v>
      </c>
      <c r="L13" s="24" t="s">
        <v>22</v>
      </c>
      <c r="M13" s="24" t="s">
        <v>21</v>
      </c>
      <c r="N13" s="24" t="s">
        <v>20</v>
      </c>
      <c r="O13" s="23" t="s">
        <v>19</v>
      </c>
    </row>
    <row r="14" spans="1:15" ht="177.75" customHeight="1">
      <c r="A14" s="22" t="s">
        <v>18</v>
      </c>
      <c r="B14" s="10" t="s">
        <v>17</v>
      </c>
      <c r="C14" s="15">
        <v>12130</v>
      </c>
      <c r="D14" s="15">
        <v>12130</v>
      </c>
      <c r="E14" s="15">
        <v>12130</v>
      </c>
      <c r="F14" s="15">
        <v>12130</v>
      </c>
      <c r="G14" s="15">
        <v>12130</v>
      </c>
      <c r="H14" s="15">
        <v>12130</v>
      </c>
      <c r="I14" s="15">
        <v>12130</v>
      </c>
      <c r="J14" s="15">
        <v>12130</v>
      </c>
      <c r="K14" s="15">
        <v>12130</v>
      </c>
      <c r="L14" s="15">
        <v>12130</v>
      </c>
      <c r="M14" s="15">
        <v>12130</v>
      </c>
      <c r="N14" s="15">
        <v>12130</v>
      </c>
      <c r="O14" s="7">
        <f>SUM(C14:N14)</f>
        <v>145560</v>
      </c>
    </row>
    <row r="15" spans="1:15" ht="15.75">
      <c r="A15" s="11" t="s">
        <v>16</v>
      </c>
      <c r="B15" s="10"/>
      <c r="C15" s="21"/>
      <c r="D15" s="21"/>
      <c r="E15" s="21"/>
      <c r="F15" s="21"/>
      <c r="G15" s="19"/>
      <c r="H15" s="20"/>
      <c r="I15" s="19"/>
      <c r="J15" s="19"/>
      <c r="K15" s="18"/>
      <c r="L15" s="19"/>
      <c r="M15" s="18"/>
      <c r="N15" s="17"/>
      <c r="O15" s="7">
        <v>14789.08</v>
      </c>
    </row>
    <row r="16" spans="1:15" ht="15.75">
      <c r="A16" s="14" t="s">
        <v>15</v>
      </c>
      <c r="B16" s="16"/>
      <c r="C16" s="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7">
        <v>80874.81</v>
      </c>
    </row>
    <row r="17" spans="1:15" ht="15.75">
      <c r="A17" s="14" t="s">
        <v>14</v>
      </c>
      <c r="B17" s="10" t="s">
        <v>13</v>
      </c>
      <c r="C17" s="10">
        <f t="shared" ref="C17:K17" si="1">76*4</f>
        <v>304</v>
      </c>
      <c r="D17" s="10">
        <f t="shared" si="1"/>
        <v>304</v>
      </c>
      <c r="E17" s="10">
        <f t="shared" si="1"/>
        <v>304</v>
      </c>
      <c r="F17" s="10">
        <f t="shared" si="1"/>
        <v>304</v>
      </c>
      <c r="G17" s="10">
        <f t="shared" si="1"/>
        <v>304</v>
      </c>
      <c r="H17" s="10">
        <f t="shared" si="1"/>
        <v>304</v>
      </c>
      <c r="I17" s="10">
        <f t="shared" si="1"/>
        <v>304</v>
      </c>
      <c r="J17" s="10">
        <f t="shared" si="1"/>
        <v>304</v>
      </c>
      <c r="K17" s="10">
        <f t="shared" si="1"/>
        <v>304</v>
      </c>
      <c r="L17" s="10">
        <v>304</v>
      </c>
      <c r="M17" s="10">
        <v>304</v>
      </c>
      <c r="N17" s="10">
        <v>304</v>
      </c>
      <c r="O17" s="13">
        <f>SUM(C17:N17)</f>
        <v>3648</v>
      </c>
    </row>
    <row r="18" spans="1:15" ht="15.75">
      <c r="A18" s="11" t="s">
        <v>12</v>
      </c>
      <c r="B18" s="12"/>
      <c r="C18" s="10">
        <f t="shared" ref="C18:K18" si="2">3455.7*0.2</f>
        <v>691.14</v>
      </c>
      <c r="D18" s="10">
        <f t="shared" si="2"/>
        <v>691.14</v>
      </c>
      <c r="E18" s="10">
        <f t="shared" si="2"/>
        <v>691.14</v>
      </c>
      <c r="F18" s="10">
        <f t="shared" si="2"/>
        <v>691.14</v>
      </c>
      <c r="G18" s="10">
        <f t="shared" si="2"/>
        <v>691.14</v>
      </c>
      <c r="H18" s="10">
        <f t="shared" si="2"/>
        <v>691.14</v>
      </c>
      <c r="I18" s="10">
        <f t="shared" si="2"/>
        <v>691.14</v>
      </c>
      <c r="J18" s="10">
        <f t="shared" si="2"/>
        <v>691.14</v>
      </c>
      <c r="K18" s="10">
        <f t="shared" si="2"/>
        <v>691.14</v>
      </c>
      <c r="L18" s="10">
        <v>691.14</v>
      </c>
      <c r="M18" s="10">
        <v>691.14</v>
      </c>
      <c r="N18" s="10">
        <v>691.14</v>
      </c>
      <c r="O18" s="7">
        <f>SUM(C18:N18)</f>
        <v>8293.6800000000021</v>
      </c>
    </row>
    <row r="19" spans="1:15" ht="15.75">
      <c r="A19" s="11" t="s">
        <v>10</v>
      </c>
      <c r="B19" s="10" t="s">
        <v>11</v>
      </c>
      <c r="C19" s="10">
        <v>8536</v>
      </c>
      <c r="D19" s="10">
        <v>8536</v>
      </c>
      <c r="E19" s="10">
        <v>8536</v>
      </c>
      <c r="F19" s="10">
        <v>8536</v>
      </c>
      <c r="G19" s="10">
        <v>8536</v>
      </c>
      <c r="H19" s="10">
        <v>8536</v>
      </c>
      <c r="I19" s="10"/>
      <c r="J19" s="10"/>
      <c r="K19" s="10"/>
      <c r="L19" s="10"/>
      <c r="M19" s="10"/>
      <c r="N19" s="10"/>
      <c r="O19" s="7">
        <f>SUM(C19:N19)</f>
        <v>51216</v>
      </c>
    </row>
    <row r="20" spans="1:15" ht="31.5">
      <c r="A20" s="11" t="s">
        <v>10</v>
      </c>
      <c r="B20" s="10" t="s">
        <v>9</v>
      </c>
      <c r="C20" s="10"/>
      <c r="D20" s="10"/>
      <c r="E20" s="10"/>
      <c r="F20" s="10"/>
      <c r="G20" s="10"/>
      <c r="H20" s="10"/>
      <c r="I20" s="10">
        <v>8536</v>
      </c>
      <c r="J20" s="10">
        <v>8536</v>
      </c>
      <c r="K20" s="10">
        <v>8536</v>
      </c>
      <c r="L20" s="10">
        <v>8536</v>
      </c>
      <c r="M20" s="10">
        <v>8536</v>
      </c>
      <c r="N20" s="10">
        <v>8536</v>
      </c>
      <c r="O20" s="7">
        <f>SUM(C20:N20)</f>
        <v>51216</v>
      </c>
    </row>
    <row r="21" spans="1:15" ht="15.75">
      <c r="A21" s="9" t="s">
        <v>8</v>
      </c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7">
        <f>O19+O18+O17+O16+O15+O14+O10+O20</f>
        <v>581871.97</v>
      </c>
    </row>
    <row r="23" spans="1:15" ht="15.75">
      <c r="A23" s="2"/>
      <c r="B23" s="6" t="s">
        <v>7</v>
      </c>
      <c r="C23" s="6" t="s">
        <v>6</v>
      </c>
    </row>
    <row r="24" spans="1:15" ht="15.75">
      <c r="A24" s="5" t="s">
        <v>5</v>
      </c>
      <c r="B24" s="1">
        <v>749156.78</v>
      </c>
      <c r="C24" s="1">
        <v>591563.18000000005</v>
      </c>
    </row>
    <row r="25" spans="1:15" ht="15.75">
      <c r="A25" s="5" t="s">
        <v>4</v>
      </c>
      <c r="B25" s="1">
        <v>39168.89</v>
      </c>
      <c r="C25" s="1">
        <v>29129.42</v>
      </c>
    </row>
    <row r="26" spans="1:15" ht="15.75">
      <c r="A26" s="5"/>
      <c r="B26" s="1">
        <f>SUM(B24:B25)</f>
        <v>788325.67</v>
      </c>
      <c r="C26" s="1">
        <f>SUM(C24:C25)</f>
        <v>620692.60000000009</v>
      </c>
    </row>
    <row r="27" spans="1:15" ht="15.75">
      <c r="A27" s="2" t="s">
        <v>3</v>
      </c>
      <c r="B27" s="1"/>
      <c r="C27" s="4">
        <f>'[1]Кон. - 57'!$C$25</f>
        <v>25710.805250000092</v>
      </c>
    </row>
    <row r="28" spans="1:15" ht="15.75">
      <c r="A28" s="2" t="s">
        <v>2</v>
      </c>
      <c r="B28" s="3"/>
      <c r="C28" s="3">
        <f>C24+C25+C27-O21</f>
        <v>64531.435250000213</v>
      </c>
    </row>
    <row r="30" spans="1:15" ht="15.75">
      <c r="A30" s="2" t="s">
        <v>1</v>
      </c>
      <c r="B30" s="1"/>
      <c r="C30" s="1">
        <v>3455.7</v>
      </c>
    </row>
    <row r="31" spans="1:15" ht="15.75">
      <c r="A31" s="2" t="s">
        <v>0</v>
      </c>
      <c r="B31" s="1"/>
      <c r="C31" s="1">
        <v>76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- 57</vt:lpstr>
      <vt:lpstr>'Кон. - 57'!Область_печати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2020-06-09T10:04:55Z</dcterms:created>
  <dcterms:modified xsi:type="dcterms:W3CDTF">2020-06-09T12:23:41Z</dcterms:modified>
</cp:coreProperties>
</file>