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 55" sheetId="1" r:id="rId1"/>
  </sheets>
  <externalReferences>
    <externalReference r:id="rId2"/>
  </externalReferences>
  <definedNames>
    <definedName name="_xlnm.Print_Area" localSheetId="0">'Кон. - 55'!$A$1:$O$29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D7"/>
  <c r="E7"/>
  <c r="F7"/>
  <c r="G7"/>
  <c r="H7"/>
  <c r="I7"/>
  <c r="J7"/>
  <c r="K7"/>
  <c r="O7"/>
  <c r="O10" s="1"/>
  <c r="O8"/>
  <c r="O14"/>
  <c r="O15"/>
  <c r="C17"/>
  <c r="D17"/>
  <c r="E17"/>
  <c r="F17"/>
  <c r="O17" s="1"/>
  <c r="G17"/>
  <c r="H17"/>
  <c r="I17"/>
  <c r="J17"/>
  <c r="K17"/>
  <c r="C18"/>
  <c r="D18"/>
  <c r="E18"/>
  <c r="F18"/>
  <c r="G18"/>
  <c r="H18"/>
  <c r="I18"/>
  <c r="J18"/>
  <c r="K18"/>
  <c r="O18"/>
  <c r="O21" s="1"/>
  <c r="O19"/>
  <c r="O20"/>
  <c r="C26"/>
  <c r="C27" s="1"/>
</calcChain>
</file>

<file path=xl/sharedStrings.xml><?xml version="1.0" encoding="utf-8"?>
<sst xmlns="http://schemas.openxmlformats.org/spreadsheetml/2006/main" count="69" uniqueCount="51">
  <si>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</si>
  <si>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</si>
  <si>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</si>
  <si>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</si>
  <si>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</si>
  <si>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</si>
  <si>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</si>
  <si>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</si>
  <si>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</si>
  <si>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</si>
  <si>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</si>
  <si>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</si>
  <si>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</si>
  <si>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</si>
  <si>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</si>
  <si>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</si>
  <si>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</si>
  <si>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</si>
  <si>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</si>
  <si>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</si>
  <si>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</si>
  <si>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</si>
  <si>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</si>
  <si>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</si>
  <si>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</si>
  <si>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</si>
  <si>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</si>
  <si>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</si>
  <si>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</si>
  <si>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</si>
  <si>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</si>
  <si>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</si>
  <si>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</si>
  <si>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55  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</si>
  <si>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</si>
  <si>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</si>
  <si>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</si>
  <si>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</si>
  <si>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Монтаж светодиодного прожектора.Монтаж кабеля в трубе.Установка держателей. Монтаж реечной коробки.Пробивка отверствий в бетонной стене под дюпель. 
Демонтаж Монтаж выключателя автоматического(подвал) </t>
  </si>
  <si>
    <t>замок навесной перчатки</t>
  </si>
  <si>
    <t>замена патрона Е-27,Врезка в трубопровод Ду -20.</t>
  </si>
  <si>
    <t>закреплен плафон освещенияНПБ003-100 Заменен участокпроводаАВВТ2*25  10п.м(1 под-д). закреплен плафон ,заменен участок провода.</t>
  </si>
  <si>
    <t>Смена чугунной задвижки на стальную Ду 80 - 1 шт.; Врезка вентиля Ду 32 - 1 шт. в подвале</t>
  </si>
  <si>
    <t>Прокладка трубопровода ПП Ду 25 - 4 м.; Демонтаж стальной трубы Ду 25 - 4 м. подъезд 2</t>
  </si>
  <si>
    <t xml:space="preserve">Свищ на стальной трубе: Демонтаж стальной трубы Ду 57 - 3 м.; Прокладка стальной трубы Ду 57 - 3 м. </t>
  </si>
  <si>
    <t>известь, веник,перчатки, полотно</t>
  </si>
  <si>
    <t>перчатки, полотно, веник ведро</t>
  </si>
  <si>
    <t>Замена плавкой вставки - 2шт. в кв. 36</t>
  </si>
  <si>
    <t>Демонтаж стальной трубы Ду 20 - 12 м.; Прокладка трубопровода ПП Ду 25 - 12 м. подвал</t>
  </si>
  <si>
    <t>Виды работ</t>
  </si>
  <si>
    <t>Адрес: Конституции, дом  55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</si>
</sst>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0" fillId="0" borderId="1" xfId="0" applyBorder="1"/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vertical="center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 55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topLeftCell="B7" zoomScale="78" zoomScaleSheetLayoutView="78" workbookViewId="0">
      <selection activeCell="C28" sqref="C28"/>
    </sheetView>
  </sheetViews>
  <sheetFormatPr defaultRowHeight="15"/>
  <cols>
    <col min="1" max="1" width="39.85546875" customWidth="1"/>
    <col min="2" max="2" width="21.140625" customWidth="1"/>
    <col min="3" max="3" width="19.5703125" customWidth="1"/>
    <col min="4" max="4" width="11.5703125" customWidth="1"/>
    <col min="5" max="5" width="11.28515625" customWidth="1"/>
    <col min="6" max="6" width="17" customWidth="1"/>
    <col min="7" max="8" width="10.7109375" customWidth="1"/>
    <col min="9" max="9" width="10.85546875" customWidth="1"/>
    <col min="10" max="10" width="10.28515625" customWidth="1"/>
    <col min="12" max="12" width="8.85546875" customWidth="1"/>
    <col min="13" max="13" width="13.42578125" customWidth="1"/>
    <col min="14" max="14" width="21.5703125" customWidth="1"/>
    <col min="15" max="15" width="32.42578125" customWidth="1"/>
  </cols>
  <sheetData>
    <row r="1" spans="1:15" ht="15.7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25" t="s">
        <v>32</v>
      </c>
      <c r="B3" s="25"/>
      <c r="C3" s="25" t="s">
        <v>31</v>
      </c>
      <c r="D3" s="25" t="s">
        <v>30</v>
      </c>
      <c r="E3" s="25" t="s">
        <v>29</v>
      </c>
      <c r="F3" s="25" t="s">
        <v>28</v>
      </c>
      <c r="G3" s="24" t="s">
        <v>27</v>
      </c>
      <c r="H3" s="24" t="s">
        <v>26</v>
      </c>
      <c r="I3" s="24" t="s">
        <v>25</v>
      </c>
      <c r="J3" s="24" t="s">
        <v>24</v>
      </c>
      <c r="K3" s="24" t="s">
        <v>23</v>
      </c>
      <c r="L3" s="24" t="s">
        <v>22</v>
      </c>
      <c r="M3" s="24" t="s">
        <v>21</v>
      </c>
      <c r="N3" s="24" t="s">
        <v>20</v>
      </c>
      <c r="O3" s="23" t="s">
        <v>19</v>
      </c>
    </row>
    <row r="4" spans="1:15" ht="45.75" customHeight="1">
      <c r="A4" s="22" t="s">
        <v>18</v>
      </c>
      <c r="B4" s="39" t="s">
        <v>17</v>
      </c>
      <c r="C4" s="10">
        <v>6540</v>
      </c>
      <c r="D4" s="15">
        <v>2157</v>
      </c>
      <c r="E4" s="43"/>
      <c r="F4" s="41"/>
      <c r="G4" s="41">
        <v>767</v>
      </c>
      <c r="H4" s="43"/>
      <c r="I4" s="43">
        <v>2197</v>
      </c>
      <c r="J4" s="42">
        <v>2063</v>
      </c>
      <c r="K4" s="29">
        <v>1036</v>
      </c>
      <c r="L4" s="41">
        <v>1292</v>
      </c>
      <c r="M4" s="41"/>
      <c r="N4" s="40">
        <v>4407</v>
      </c>
      <c r="O4" s="8">
        <f>SUM(C4:N4)</f>
        <v>20459</v>
      </c>
    </row>
    <row r="5" spans="1:15" ht="256.5" customHeight="1">
      <c r="A5" s="22" t="s">
        <v>49</v>
      </c>
      <c r="B5" s="39"/>
      <c r="C5" s="10" t="s">
        <v>48</v>
      </c>
      <c r="D5" s="38" t="s">
        <v>47</v>
      </c>
      <c r="E5" s="37" t="s">
        <v>46</v>
      </c>
      <c r="F5" s="37" t="s">
        <v>45</v>
      </c>
      <c r="G5" s="19" t="s">
        <v>44</v>
      </c>
      <c r="H5" s="20"/>
      <c r="I5" s="36" t="s">
        <v>43</v>
      </c>
      <c r="J5" s="36" t="s">
        <v>42</v>
      </c>
      <c r="K5" s="36" t="s">
        <v>41</v>
      </c>
      <c r="L5" s="19" t="s">
        <v>40</v>
      </c>
      <c r="M5" s="18" t="s">
        <v>39</v>
      </c>
      <c r="N5" s="36" t="s">
        <v>38</v>
      </c>
      <c r="O5" s="8"/>
    </row>
    <row r="6" spans="1:15" ht="31.5" customHeight="1">
      <c r="A6" s="22" t="s">
        <v>37</v>
      </c>
      <c r="B6" s="21"/>
      <c r="C6" s="21">
        <v>988.23</v>
      </c>
      <c r="D6" s="21">
        <v>682.51</v>
      </c>
      <c r="E6" s="15">
        <v>1003.4</v>
      </c>
      <c r="F6" s="35">
        <v>227.32</v>
      </c>
      <c r="G6" s="35">
        <v>1707.66</v>
      </c>
      <c r="H6" s="35"/>
      <c r="I6" s="34">
        <v>410.03</v>
      </c>
      <c r="J6" s="34">
        <v>166.14</v>
      </c>
      <c r="K6" s="33">
        <v>3555.67</v>
      </c>
      <c r="L6" s="34"/>
      <c r="M6" s="33">
        <v>375.89</v>
      </c>
      <c r="N6" s="32">
        <v>1441.95</v>
      </c>
      <c r="O6" s="8">
        <f>SUM(B6:N6)</f>
        <v>10558.8</v>
      </c>
    </row>
    <row r="7" spans="1:15" ht="78.75">
      <c r="A7" s="31" t="s">
        <v>36</v>
      </c>
      <c r="B7" s="21"/>
      <c r="C7" s="21">
        <f>2012.5*4.1</f>
        <v>8251.25</v>
      </c>
      <c r="D7" s="21">
        <f>2012.5*4.1</f>
        <v>8251.25</v>
      </c>
      <c r="E7" s="21">
        <f>2012.5*4.1</f>
        <v>8251.25</v>
      </c>
      <c r="F7" s="21">
        <f>2012.5*4.1</f>
        <v>8251.25</v>
      </c>
      <c r="G7" s="21">
        <f>2012.5*4.1</f>
        <v>8251.25</v>
      </c>
      <c r="H7" s="21">
        <f>2012.5*4.1</f>
        <v>8251.25</v>
      </c>
      <c r="I7" s="21">
        <f>2012.5*4.1</f>
        <v>8251.25</v>
      </c>
      <c r="J7" s="21">
        <f>2012.5*4.1</f>
        <v>8251.25</v>
      </c>
      <c r="K7" s="21">
        <f>2012.5*4.1</f>
        <v>8251.25</v>
      </c>
      <c r="L7" s="21">
        <v>8251.25</v>
      </c>
      <c r="M7" s="21">
        <v>8251.25</v>
      </c>
      <c r="N7" s="21">
        <v>8251.25</v>
      </c>
      <c r="O7" s="8">
        <f>SUM(C7:N7)</f>
        <v>99015</v>
      </c>
    </row>
    <row r="8" spans="1:15" ht="31.5">
      <c r="A8" s="22" t="s">
        <v>35</v>
      </c>
      <c r="B8" s="10" t="s">
        <v>34</v>
      </c>
      <c r="C8" s="10"/>
      <c r="D8" s="10"/>
      <c r="E8" s="15"/>
      <c r="F8" s="15"/>
      <c r="G8" s="15"/>
      <c r="H8" s="15"/>
      <c r="I8" s="15"/>
      <c r="J8" s="15"/>
      <c r="K8" s="15"/>
      <c r="L8" s="15">
        <v>1058.82</v>
      </c>
      <c r="M8" s="15"/>
      <c r="N8" s="15">
        <v>400</v>
      </c>
      <c r="O8" s="13">
        <f>SUM(C8:N8)</f>
        <v>1458.82</v>
      </c>
    </row>
    <row r="9" spans="1:15" ht="15.75">
      <c r="A9" s="22"/>
      <c r="B9" s="10"/>
      <c r="C9" s="10"/>
      <c r="D9" s="10"/>
      <c r="E9" s="10"/>
      <c r="F9" s="10"/>
      <c r="G9" s="29"/>
      <c r="H9" s="30"/>
      <c r="I9" s="28"/>
      <c r="J9" s="27"/>
      <c r="K9" s="29"/>
      <c r="L9" s="28"/>
      <c r="M9" s="27"/>
      <c r="N9" s="27"/>
      <c r="O9" s="8"/>
    </row>
    <row r="10" spans="1:15" ht="15.75">
      <c r="A10" s="9" t="s">
        <v>8</v>
      </c>
      <c r="B10" s="9"/>
      <c r="C10" s="9"/>
      <c r="D10" s="9"/>
      <c r="E10" s="9"/>
      <c r="F10" s="9"/>
      <c r="G10" s="8"/>
      <c r="H10" s="8"/>
      <c r="I10" s="8"/>
      <c r="J10" s="8"/>
      <c r="K10" s="8"/>
      <c r="L10" s="8"/>
      <c r="M10" s="8"/>
      <c r="N10" s="8"/>
      <c r="O10" s="8">
        <f>SUM(O4:O9)</f>
        <v>131491.62</v>
      </c>
    </row>
    <row r="11" spans="1:15" ht="15.75">
      <c r="A11" s="26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25" t="s">
        <v>32</v>
      </c>
      <c r="B13" s="25"/>
      <c r="C13" s="25" t="s">
        <v>31</v>
      </c>
      <c r="D13" s="25" t="s">
        <v>30</v>
      </c>
      <c r="E13" s="25" t="s">
        <v>29</v>
      </c>
      <c r="F13" s="25" t="s">
        <v>28</v>
      </c>
      <c r="G13" s="24" t="s">
        <v>27</v>
      </c>
      <c r="H13" s="24" t="s">
        <v>26</v>
      </c>
      <c r="I13" s="24" t="s">
        <v>25</v>
      </c>
      <c r="J13" s="24" t="s">
        <v>24</v>
      </c>
      <c r="K13" s="24" t="s">
        <v>23</v>
      </c>
      <c r="L13" s="24" t="s">
        <v>22</v>
      </c>
      <c r="M13" s="24" t="s">
        <v>21</v>
      </c>
      <c r="N13" s="24" t="s">
        <v>20</v>
      </c>
      <c r="O13" s="23" t="s">
        <v>19</v>
      </c>
    </row>
    <row r="14" spans="1:15" ht="78.75">
      <c r="A14" s="22" t="s">
        <v>18</v>
      </c>
      <c r="B14" s="10" t="s">
        <v>17</v>
      </c>
      <c r="C14" s="15">
        <v>7064</v>
      </c>
      <c r="D14" s="15">
        <v>7064</v>
      </c>
      <c r="E14" s="15">
        <v>7064</v>
      </c>
      <c r="F14" s="15">
        <v>7064</v>
      </c>
      <c r="G14" s="15">
        <v>7064</v>
      </c>
      <c r="H14" s="15">
        <v>7064</v>
      </c>
      <c r="I14" s="15">
        <v>7064</v>
      </c>
      <c r="J14" s="15">
        <v>7064</v>
      </c>
      <c r="K14" s="15">
        <v>7064</v>
      </c>
      <c r="L14" s="15">
        <v>7064</v>
      </c>
      <c r="M14" s="15">
        <v>7064</v>
      </c>
      <c r="N14" s="15">
        <v>7064</v>
      </c>
      <c r="O14" s="8">
        <f>SUM(C14:N14)</f>
        <v>84768</v>
      </c>
    </row>
    <row r="15" spans="1:15" ht="15.75">
      <c r="A15" s="11" t="s">
        <v>16</v>
      </c>
      <c r="B15" s="10"/>
      <c r="C15" s="21"/>
      <c r="D15" s="21"/>
      <c r="E15" s="21"/>
      <c r="F15" s="21"/>
      <c r="G15" s="19"/>
      <c r="H15" s="20"/>
      <c r="I15" s="19"/>
      <c r="J15" s="19"/>
      <c r="K15" s="18"/>
      <c r="L15" s="19"/>
      <c r="M15" s="18"/>
      <c r="N15" s="17"/>
      <c r="O15" s="8">
        <f>(C24+C25)*2.5/100</f>
        <v>10686.892999999998</v>
      </c>
    </row>
    <row r="16" spans="1:15" ht="15.75">
      <c r="A16" s="14" t="s">
        <v>15</v>
      </c>
      <c r="B16" s="16"/>
      <c r="C16" s="2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8">
        <v>42194.97</v>
      </c>
    </row>
    <row r="17" spans="1:15" ht="15.75">
      <c r="A17" s="14" t="s">
        <v>14</v>
      </c>
      <c r="B17" s="10" t="s">
        <v>13</v>
      </c>
      <c r="C17" s="10">
        <f>48*4</f>
        <v>192</v>
      </c>
      <c r="D17" s="10">
        <f>48*4</f>
        <v>192</v>
      </c>
      <c r="E17" s="10">
        <f>48*4</f>
        <v>192</v>
      </c>
      <c r="F17" s="10">
        <f>48*4</f>
        <v>192</v>
      </c>
      <c r="G17" s="10">
        <f>48*4</f>
        <v>192</v>
      </c>
      <c r="H17" s="10">
        <f>48*4</f>
        <v>192</v>
      </c>
      <c r="I17" s="10">
        <f>48*4</f>
        <v>192</v>
      </c>
      <c r="J17" s="10">
        <f>48*4</f>
        <v>192</v>
      </c>
      <c r="K17" s="10">
        <f>48*4</f>
        <v>192</v>
      </c>
      <c r="L17" s="10">
        <v>192</v>
      </c>
      <c r="M17" s="10">
        <v>192</v>
      </c>
      <c r="N17" s="10">
        <v>192</v>
      </c>
      <c r="O17" s="13">
        <f>SUM(C17:N17)</f>
        <v>2304</v>
      </c>
    </row>
    <row r="18" spans="1:15" ht="15.75">
      <c r="A18" s="11" t="s">
        <v>12</v>
      </c>
      <c r="B18" s="12"/>
      <c r="C18" s="10">
        <f>2012.5*0.2</f>
        <v>402.5</v>
      </c>
      <c r="D18" s="10">
        <f>2012.5*0.2</f>
        <v>402.5</v>
      </c>
      <c r="E18" s="10">
        <f>2012.5*0.2</f>
        <v>402.5</v>
      </c>
      <c r="F18" s="10">
        <f>2012.5*0.2</f>
        <v>402.5</v>
      </c>
      <c r="G18" s="10">
        <f>2012.5*0.2</f>
        <v>402.5</v>
      </c>
      <c r="H18" s="10">
        <f>2012.5*0.2</f>
        <v>402.5</v>
      </c>
      <c r="I18" s="10">
        <f>2012.5*0.2</f>
        <v>402.5</v>
      </c>
      <c r="J18" s="10">
        <f>2012.5*0.2</f>
        <v>402.5</v>
      </c>
      <c r="K18" s="10">
        <f>2012.5*0.2</f>
        <v>402.5</v>
      </c>
      <c r="L18" s="10">
        <v>402.5</v>
      </c>
      <c r="M18" s="10">
        <v>402.5</v>
      </c>
      <c r="N18" s="10">
        <v>402.5</v>
      </c>
      <c r="O18" s="8">
        <f>SUM(C18:N18)</f>
        <v>4830</v>
      </c>
    </row>
    <row r="19" spans="1:15" ht="31.5">
      <c r="A19" s="11" t="s">
        <v>10</v>
      </c>
      <c r="B19" s="10" t="s">
        <v>11</v>
      </c>
      <c r="C19" s="10">
        <v>4971</v>
      </c>
      <c r="D19" s="10">
        <v>4971</v>
      </c>
      <c r="E19" s="10">
        <v>4971</v>
      </c>
      <c r="F19" s="10">
        <v>4971</v>
      </c>
      <c r="G19" s="10">
        <v>4971</v>
      </c>
      <c r="H19" s="10">
        <v>4971</v>
      </c>
      <c r="I19" s="10"/>
      <c r="J19" s="10"/>
      <c r="K19" s="10"/>
      <c r="L19" s="10"/>
      <c r="M19" s="10"/>
      <c r="N19" s="10"/>
      <c r="O19" s="8">
        <f>SUM(C19:N19)</f>
        <v>29826</v>
      </c>
    </row>
    <row r="20" spans="1:15" ht="31.5">
      <c r="A20" s="11" t="s">
        <v>10</v>
      </c>
      <c r="B20" s="10" t="s">
        <v>9</v>
      </c>
      <c r="C20" s="10"/>
      <c r="D20" s="10"/>
      <c r="E20" s="10"/>
      <c r="F20" s="10"/>
      <c r="G20" s="10"/>
      <c r="H20" s="10"/>
      <c r="I20" s="10">
        <v>4971</v>
      </c>
      <c r="J20" s="10">
        <v>4971</v>
      </c>
      <c r="K20" s="10">
        <v>4971</v>
      </c>
      <c r="L20" s="10">
        <v>4971</v>
      </c>
      <c r="M20" s="10">
        <v>4971</v>
      </c>
      <c r="N20" s="10">
        <v>4971</v>
      </c>
      <c r="O20" s="8">
        <f>SUM(C20:N20)</f>
        <v>29826</v>
      </c>
    </row>
    <row r="21" spans="1:15" ht="15.75">
      <c r="A21" s="9" t="s">
        <v>8</v>
      </c>
      <c r="B21" s="9"/>
      <c r="C21" s="9"/>
      <c r="D21" s="9"/>
      <c r="E21" s="9"/>
      <c r="F21" s="9"/>
      <c r="G21" s="8"/>
      <c r="H21" s="8"/>
      <c r="I21" s="8"/>
      <c r="J21" s="8"/>
      <c r="K21" s="8"/>
      <c r="L21" s="8"/>
      <c r="M21" s="8"/>
      <c r="N21" s="8"/>
      <c r="O21" s="8">
        <f>O19+O18+O17+O16+O15+O14+O10+O20</f>
        <v>335927.48300000001</v>
      </c>
    </row>
    <row r="23" spans="1:15" ht="15.75">
      <c r="A23" s="3"/>
      <c r="B23" s="7" t="s">
        <v>7</v>
      </c>
      <c r="C23" s="7" t="s">
        <v>6</v>
      </c>
    </row>
    <row r="24" spans="1:15" ht="15.75">
      <c r="A24" s="6" t="s">
        <v>5</v>
      </c>
      <c r="B24" s="2">
        <v>409874.24</v>
      </c>
      <c r="C24" s="2">
        <v>358827.17</v>
      </c>
    </row>
    <row r="25" spans="1:15" ht="15.75">
      <c r="A25" s="6" t="s">
        <v>4</v>
      </c>
      <c r="B25" s="5">
        <v>65724.47</v>
      </c>
      <c r="C25" s="5">
        <v>68648.55</v>
      </c>
    </row>
    <row r="26" spans="1:15" ht="15.75">
      <c r="A26" s="3" t="s">
        <v>3</v>
      </c>
      <c r="B26" s="4"/>
      <c r="C26" s="4">
        <f>'[1]Кон. - 55'!$C$25</f>
        <v>91994.42425000004</v>
      </c>
    </row>
    <row r="27" spans="1:15" ht="15.75">
      <c r="A27" s="3" t="s">
        <v>2</v>
      </c>
      <c r="B27" s="2"/>
      <c r="C27" s="4">
        <f>C24+C26+C25-O21</f>
        <v>183542.66125</v>
      </c>
    </row>
    <row r="28" spans="1:15" ht="15.75">
      <c r="A28" s="3" t="s">
        <v>1</v>
      </c>
      <c r="B28" s="2"/>
      <c r="C28" s="2">
        <v>2012.5</v>
      </c>
    </row>
    <row r="29" spans="1:15" ht="15.75">
      <c r="A29" s="3" t="s">
        <v>0</v>
      </c>
      <c r="B29" s="2"/>
      <c r="C29" s="2">
        <v>48</v>
      </c>
    </row>
    <row r="30" spans="1:15">
      <c r="B30" s="1"/>
      <c r="C30" s="1"/>
    </row>
  </sheetData>
  <mergeCells count="3">
    <mergeCell ref="A1:O1"/>
    <mergeCell ref="B4:B5"/>
    <mergeCell ref="A11:O11"/>
  </mergeCells>
  <pageMargins left="0.7" right="0.7" top="0.75" bottom="0.75" header="0.3" footer="0.3"/>
  <pageSetup paperSize="9" scale="50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- 55</vt:lpstr>
      <vt:lpstr>'Кон. - 55'!Область_печати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2020-06-09T10:04:32Z</dcterms:created>
  <dcterms:modified xsi:type="dcterms:W3CDTF">2020-06-09T10:04:43Z</dcterms:modified>
</cp:coreProperties>
</file>