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он. - 45 (2019)" sheetId="1" r:id="rId1"/>
  </sheets>
  <externalReferences>
    <externalReference r:id="rId2"/>
  </externalReferences>
  <definedNames>
    <definedName name="_xlnm.Print_Area" localSheetId="0">'Кон. - 45 (2019)'!$A$1:$O$33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O7" s="1"/>
  <c r="G7"/>
  <c r="H7"/>
  <c r="I7"/>
  <c r="J7"/>
  <c r="K7"/>
  <c r="L7"/>
  <c r="M7"/>
  <c r="N7"/>
  <c r="O8"/>
  <c r="O13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O21" s="1"/>
  <c r="O20"/>
  <c r="C29"/>
  <c r="O9" l="1"/>
  <c r="C30"/>
</calcChain>
</file>

<file path=xl/sharedStrings.xml><?xml version="1.0" encoding="utf-8"?>
<sst xmlns="http://schemas.openxmlformats.org/spreadsheetml/2006/main" count="69" uniqueCount="51">
  <si>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</si>
  <si>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</si>
  <si>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</si>
  <si>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</si>
  <si>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</si>
  <si>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</si>
  <si>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</si>
  <si>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</si>
  <si>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</si>
  <si>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</si>
  <si>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</si>
  <si>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</si>
  <si>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</si>
  <si>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</si>
  <si>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</si>
  <si>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</si>
  <si>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Коба</t>
  </si>
  <si>
    <t>Проф., осмотр Конституции 45-59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</si>
  <si>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</si>
  <si>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</si>
  <si>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</si>
  <si>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</si>
  <si>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</si>
  <si>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</si>
  <si>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</si>
  <si>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</si>
  <si>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</si>
  <si>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</si>
  <si>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</si>
  <si>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</si>
  <si>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</si>
  <si>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</si>
  <si>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</si>
  <si>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</si>
  <si>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</si>
  <si>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 45                     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</si>
  <si>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</si>
  <si>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</si>
  <si>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</si>
  <si>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</si>
  <si>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Очистка коммутаций "РЩ" от пыли, посторонних предметов,протяжка крепежа коммутаций "РЩ",замена дефектов сжимов на силовых линиях,замена выключателей</t>
  </si>
  <si>
    <t>Прокладка тр-да ПП Ду-25-5м.,демонтаж ст.трубы Ду-20-5м., демонтаж ст.трубы Ду-15-4м.,прокладка тр-да ПП Ду-20-4м.</t>
  </si>
  <si>
    <t>Прокладка тр-да ПП Ду-32-4м.,демонтаж ст.трубы Ду-32-4м.</t>
  </si>
  <si>
    <t>Лампа накаливания 40вт-7 шт</t>
  </si>
  <si>
    <t>Лампа накаливания 40вт-9 шт</t>
  </si>
  <si>
    <t>Демонтаж ст.трубы Ду-32-8м.,Ду-15-2м.,прокладка трубопровода ПП Ду-32-8м.,Ду-20-2м.; Демонтаж ст. трубы Ду-32-20м.,ДУ-57-32м.,прокладка трубопровода  ПП ДУ-40-20м., дУ-63-32м.,смена чуг.задвижкина ст. Ду-80-1шт.,врезка вентеля Ду-25-3шт.</t>
  </si>
  <si>
    <t>Дем-ст трубы Ду-32-10м.,Ду-20-4м.,Ду-110-14,1м.; Прокладка трубопроводаПП Ду-32-10м.,КНС из ПП Ду-110-14,1м.,Ду-20-4м.(кв.46,47,50,51,54)Прокладка тр-да Ду-32-4м.,Дем-ж ст.Ду-32-4м.(подвал)Демонтаж ст.трубы Ду-32-12м.,прокладка тр-да ПП Ду-32-12м.(ГНС подвал)</t>
  </si>
  <si>
    <t>Лампа накаливания 40вт-11 шт</t>
  </si>
  <si>
    <t>Демонтаж патронов карболитовыхЕ-27-4шт.;Монтаж светильников 100-4шт.(п 1,4)</t>
  </si>
  <si>
    <t>Виды работ</t>
  </si>
  <si>
    <t>Адрес: Конституции, дом  45      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</si>
</sst>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3" xfId="5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45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5;&#1089;&#1090;&#1080;&#1090;&#1091;&#1094;&#1080;&#1080;4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45"/>
    </sheetNames>
    <sheetDataSet>
      <sheetData sheetId="0">
        <row r="25">
          <cell r="C25">
            <v>152625.60300000012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6" zoomScale="73" zoomScaleSheetLayoutView="73" workbookViewId="0">
      <selection sqref="A1:O33"/>
    </sheetView>
  </sheetViews>
  <sheetFormatPr defaultRowHeight="15"/>
  <cols>
    <col min="1" max="1" width="34.5703125" customWidth="1"/>
    <col min="2" max="2" width="22.85546875" customWidth="1"/>
    <col min="3" max="3" width="23.140625" customWidth="1"/>
    <col min="4" max="4" width="12.7109375" customWidth="1"/>
    <col min="5" max="5" width="24.28515625" customWidth="1"/>
    <col min="6" max="6" width="14.42578125" customWidth="1"/>
    <col min="7" max="7" width="11.85546875" customWidth="1"/>
    <col min="8" max="8" width="10.7109375" customWidth="1"/>
    <col min="9" max="9" width="12.5703125" customWidth="1"/>
    <col min="10" max="10" width="11.28515625" customWidth="1"/>
    <col min="11" max="11" width="10.5703125" customWidth="1"/>
    <col min="12" max="12" width="11.140625" customWidth="1"/>
    <col min="13" max="13" width="13.140625" customWidth="1"/>
    <col min="14" max="14" width="12" customWidth="1"/>
    <col min="15" max="15" width="13.7109375" customWidth="1"/>
  </cols>
  <sheetData>
    <row r="1" spans="1:15" ht="15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8" t="s">
        <v>34</v>
      </c>
      <c r="B3" s="28"/>
      <c r="C3" s="28" t="s">
        <v>33</v>
      </c>
      <c r="D3" s="28" t="s">
        <v>32</v>
      </c>
      <c r="E3" s="28" t="s">
        <v>31</v>
      </c>
      <c r="F3" s="28" t="s">
        <v>30</v>
      </c>
      <c r="G3" s="27" t="s">
        <v>29</v>
      </c>
      <c r="H3" s="27" t="s">
        <v>28</v>
      </c>
      <c r="I3" s="27" t="s">
        <v>27</v>
      </c>
      <c r="J3" s="27" t="s">
        <v>26</v>
      </c>
      <c r="K3" s="27" t="s">
        <v>25</v>
      </c>
      <c r="L3" s="27" t="s">
        <v>24</v>
      </c>
      <c r="M3" s="27" t="s">
        <v>23</v>
      </c>
      <c r="N3" s="27" t="s">
        <v>22</v>
      </c>
      <c r="O3" s="26" t="s">
        <v>4</v>
      </c>
    </row>
    <row r="4" spans="1:15" ht="94.5" customHeight="1">
      <c r="A4" s="25" t="s">
        <v>21</v>
      </c>
      <c r="B4" s="41" t="s">
        <v>20</v>
      </c>
      <c r="C4" s="14">
        <v>710</v>
      </c>
      <c r="D4" s="18"/>
      <c r="E4" s="46">
        <v>18373</v>
      </c>
      <c r="F4" s="43">
        <v>38311</v>
      </c>
      <c r="G4" s="43"/>
      <c r="H4" s="46"/>
      <c r="I4" s="46"/>
      <c r="J4" s="45"/>
      <c r="K4" s="44">
        <v>1186</v>
      </c>
      <c r="L4" s="43">
        <v>5927</v>
      </c>
      <c r="M4" s="43"/>
      <c r="N4" s="42">
        <v>4998</v>
      </c>
      <c r="O4" s="11">
        <f>SUM(C4:N4)</f>
        <v>69505</v>
      </c>
    </row>
    <row r="5" spans="1:15" ht="297" customHeight="1">
      <c r="A5" s="25" t="s">
        <v>49</v>
      </c>
      <c r="B5" s="41"/>
      <c r="C5" s="14" t="s">
        <v>48</v>
      </c>
      <c r="D5" s="38" t="s">
        <v>47</v>
      </c>
      <c r="E5" s="40" t="s">
        <v>46</v>
      </c>
      <c r="F5" s="39" t="s">
        <v>45</v>
      </c>
      <c r="G5" s="38" t="s">
        <v>44</v>
      </c>
      <c r="H5" s="38" t="s">
        <v>43</v>
      </c>
      <c r="I5" s="21"/>
      <c r="J5" s="37"/>
      <c r="K5" s="36" t="s">
        <v>42</v>
      </c>
      <c r="L5" s="21" t="s">
        <v>41</v>
      </c>
      <c r="M5" s="37"/>
      <c r="N5" s="36" t="s">
        <v>40</v>
      </c>
      <c r="O5" s="11"/>
    </row>
    <row r="6" spans="1:15" ht="15.75">
      <c r="A6" s="25" t="s">
        <v>39</v>
      </c>
      <c r="B6" s="23"/>
      <c r="C6" s="23">
        <v>785.1</v>
      </c>
      <c r="D6" s="23">
        <v>172.17</v>
      </c>
      <c r="E6" s="18">
        <v>5958.78</v>
      </c>
      <c r="F6" s="35">
        <v>25732.97</v>
      </c>
      <c r="G6" s="35">
        <v>190.11</v>
      </c>
      <c r="H6" s="35">
        <v>64.430000000000007</v>
      </c>
      <c r="I6" s="34"/>
      <c r="J6" s="34"/>
      <c r="K6" s="33">
        <v>922.67</v>
      </c>
      <c r="L6" s="34">
        <v>1001.7</v>
      </c>
      <c r="M6" s="33"/>
      <c r="N6" s="32">
        <v>1939.54</v>
      </c>
      <c r="O6" s="11">
        <f>SUM(B6:N6)</f>
        <v>36767.469999999994</v>
      </c>
    </row>
    <row r="7" spans="1:15" ht="94.5">
      <c r="A7" s="31" t="s">
        <v>38</v>
      </c>
      <c r="B7" s="23"/>
      <c r="C7" s="23">
        <f>3631.2*4.1</f>
        <v>14887.919999999998</v>
      </c>
      <c r="D7" s="23">
        <f>3631.2*4.1</f>
        <v>14887.919999999998</v>
      </c>
      <c r="E7" s="23">
        <f>3631.2*4.1</f>
        <v>14887.919999999998</v>
      </c>
      <c r="F7" s="23">
        <f>3631.2*4.1</f>
        <v>14887.919999999998</v>
      </c>
      <c r="G7" s="23">
        <f>3631.2*4.1</f>
        <v>14887.919999999998</v>
      </c>
      <c r="H7" s="23">
        <f>3631.2*4.1</f>
        <v>14887.919999999998</v>
      </c>
      <c r="I7" s="23">
        <f>3631.2*4.1</f>
        <v>14887.919999999998</v>
      </c>
      <c r="J7" s="23">
        <f>3631.2*4.1</f>
        <v>14887.919999999998</v>
      </c>
      <c r="K7" s="23">
        <f>3631.2*4.1</f>
        <v>14887.919999999998</v>
      </c>
      <c r="L7" s="23">
        <f>3631.2*4.1</f>
        <v>14887.919999999998</v>
      </c>
      <c r="M7" s="23">
        <f>3631.2*4.1</f>
        <v>14887.919999999998</v>
      </c>
      <c r="N7" s="23">
        <f>3631.2*4.1</f>
        <v>14887.919999999998</v>
      </c>
      <c r="O7" s="11">
        <f>SUM(C7:N7)</f>
        <v>178655.03999999992</v>
      </c>
    </row>
    <row r="8" spans="1:15" ht="31.5">
      <c r="A8" s="25" t="s">
        <v>37</v>
      </c>
      <c r="B8" s="14" t="s">
        <v>36</v>
      </c>
      <c r="C8" s="14">
        <v>960</v>
      </c>
      <c r="D8" s="14">
        <v>850.42</v>
      </c>
      <c r="E8" s="18"/>
      <c r="F8" s="18">
        <v>497.14</v>
      </c>
      <c r="G8" s="18">
        <v>1575.43</v>
      </c>
      <c r="H8" s="18">
        <v>289.47000000000003</v>
      </c>
      <c r="I8" s="18">
        <v>1674.7</v>
      </c>
      <c r="J8" s="18">
        <v>2750</v>
      </c>
      <c r="K8" s="18"/>
      <c r="L8" s="18">
        <v>1926.51</v>
      </c>
      <c r="M8" s="18">
        <v>2320.5500000000002</v>
      </c>
      <c r="N8" s="18"/>
      <c r="O8" s="16">
        <f>SUM(C8:N8)</f>
        <v>12844.220000000001</v>
      </c>
    </row>
    <row r="9" spans="1:15" ht="15.75">
      <c r="A9" s="13" t="s">
        <v>8</v>
      </c>
      <c r="B9" s="13"/>
      <c r="C9" s="13"/>
      <c r="D9" s="13"/>
      <c r="E9" s="13"/>
      <c r="F9" s="13"/>
      <c r="G9" s="11"/>
      <c r="H9" s="11"/>
      <c r="I9" s="11"/>
      <c r="J9" s="11"/>
      <c r="K9" s="11"/>
      <c r="L9" s="11"/>
      <c r="M9" s="11"/>
      <c r="N9" s="11"/>
      <c r="O9" s="11">
        <f>SUM(O4:O8)</f>
        <v>297771.72999999986</v>
      </c>
    </row>
    <row r="10" spans="1:15" ht="15.75">
      <c r="A10" s="30" t="s">
        <v>35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>
      <c r="A12" s="28" t="s">
        <v>34</v>
      </c>
      <c r="B12" s="28"/>
      <c r="C12" s="28" t="s">
        <v>33</v>
      </c>
      <c r="D12" s="28" t="s">
        <v>32</v>
      </c>
      <c r="E12" s="28" t="s">
        <v>31</v>
      </c>
      <c r="F12" s="28" t="s">
        <v>30</v>
      </c>
      <c r="G12" s="27" t="s">
        <v>29</v>
      </c>
      <c r="H12" s="27" t="s">
        <v>28</v>
      </c>
      <c r="I12" s="27" t="s">
        <v>27</v>
      </c>
      <c r="J12" s="27" t="s">
        <v>26</v>
      </c>
      <c r="K12" s="27" t="s">
        <v>25</v>
      </c>
      <c r="L12" s="27" t="s">
        <v>24</v>
      </c>
      <c r="M12" s="27" t="s">
        <v>23</v>
      </c>
      <c r="N12" s="27" t="s">
        <v>22</v>
      </c>
      <c r="O12" s="26" t="s">
        <v>4</v>
      </c>
    </row>
    <row r="13" spans="1:15" ht="94.5">
      <c r="A13" s="25" t="s">
        <v>21</v>
      </c>
      <c r="B13" s="14" t="s">
        <v>20</v>
      </c>
      <c r="C13" s="18">
        <v>12746</v>
      </c>
      <c r="D13" s="18">
        <v>12746</v>
      </c>
      <c r="E13" s="18">
        <v>12746</v>
      </c>
      <c r="F13" s="18">
        <v>12746</v>
      </c>
      <c r="G13" s="18">
        <v>12746</v>
      </c>
      <c r="H13" s="18">
        <v>12746</v>
      </c>
      <c r="I13" s="18">
        <v>12746</v>
      </c>
      <c r="J13" s="18">
        <v>12746</v>
      </c>
      <c r="K13" s="18">
        <v>12746</v>
      </c>
      <c r="L13" s="18">
        <v>12746</v>
      </c>
      <c r="M13" s="18">
        <v>12746</v>
      </c>
      <c r="N13" s="18">
        <v>12746</v>
      </c>
      <c r="O13" s="11">
        <f>N13+M13+L13+K13+J13+I13+H13+G13+F13+E13+D13+C13</f>
        <v>152952</v>
      </c>
    </row>
    <row r="14" spans="1:15" ht="31.5">
      <c r="A14" s="25" t="s">
        <v>19</v>
      </c>
      <c r="B14" s="14" t="s">
        <v>18</v>
      </c>
      <c r="C14" s="24"/>
      <c r="D14" s="24"/>
      <c r="E14" s="24"/>
      <c r="F14" s="24"/>
      <c r="G14" s="18"/>
      <c r="H14" s="18"/>
      <c r="I14" s="18">
        <v>24000</v>
      </c>
      <c r="J14" s="18"/>
      <c r="K14" s="18"/>
      <c r="L14" s="18"/>
      <c r="M14" s="18"/>
      <c r="N14" s="18"/>
      <c r="O14" s="11">
        <f>N14+M14+L14+K14+J14+I14+H14+G14+F14+E14+D14+C14</f>
        <v>24000</v>
      </c>
    </row>
    <row r="15" spans="1:15" ht="33" customHeight="1">
      <c r="A15" s="25" t="s">
        <v>17</v>
      </c>
      <c r="B15" s="14" t="s">
        <v>16</v>
      </c>
      <c r="C15" s="24"/>
      <c r="D15" s="24"/>
      <c r="E15" s="24"/>
      <c r="F15" s="24"/>
      <c r="G15" s="18"/>
      <c r="H15" s="18"/>
      <c r="I15" s="18"/>
      <c r="J15" s="18">
        <v>200</v>
      </c>
      <c r="K15" s="18"/>
      <c r="L15" s="18"/>
      <c r="M15" s="18"/>
      <c r="N15" s="18"/>
      <c r="O15" s="11">
        <f>N15+M15+L15+K15+J15+I15+H15+G15+F15+E15+D15+C15</f>
        <v>200</v>
      </c>
    </row>
    <row r="16" spans="1:15" ht="15.75">
      <c r="A16" s="15" t="s">
        <v>15</v>
      </c>
      <c r="B16" s="14"/>
      <c r="C16" s="23"/>
      <c r="D16" s="23"/>
      <c r="E16" s="23"/>
      <c r="F16" s="23"/>
      <c r="G16" s="21"/>
      <c r="H16" s="22"/>
      <c r="I16" s="21"/>
      <c r="J16" s="21"/>
      <c r="K16" s="20"/>
      <c r="L16" s="21"/>
      <c r="M16" s="20"/>
      <c r="N16" s="19"/>
      <c r="O16" s="11">
        <f>C27*2.5/100</f>
        <v>15774.625249999999</v>
      </c>
    </row>
    <row r="17" spans="1:15" ht="15.75">
      <c r="A17" s="17" t="s">
        <v>14</v>
      </c>
      <c r="C17" s="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1">
        <v>61319.92</v>
      </c>
    </row>
    <row r="18" spans="1:15" ht="15.75">
      <c r="A18" s="17" t="s">
        <v>13</v>
      </c>
      <c r="B18" s="14" t="s">
        <v>12</v>
      </c>
      <c r="C18" s="14">
        <f>80*4</f>
        <v>320</v>
      </c>
      <c r="D18" s="14">
        <f>80*4</f>
        <v>320</v>
      </c>
      <c r="E18" s="14">
        <f>80*4</f>
        <v>320</v>
      </c>
      <c r="F18" s="14">
        <f>80*4</f>
        <v>320</v>
      </c>
      <c r="G18" s="14">
        <f>80*4</f>
        <v>320</v>
      </c>
      <c r="H18" s="14">
        <f>80*4</f>
        <v>320</v>
      </c>
      <c r="I18" s="14">
        <f>80*4</f>
        <v>320</v>
      </c>
      <c r="J18" s="14">
        <f>80*4</f>
        <v>320</v>
      </c>
      <c r="K18" s="14">
        <f>80*4</f>
        <v>320</v>
      </c>
      <c r="L18" s="14">
        <f>80*4</f>
        <v>320</v>
      </c>
      <c r="M18" s="14">
        <f>80*4</f>
        <v>320</v>
      </c>
      <c r="N18" s="14">
        <f>80*4</f>
        <v>320</v>
      </c>
      <c r="O18" s="16">
        <f>SUM(C18:N18)</f>
        <v>3840</v>
      </c>
    </row>
    <row r="19" spans="1:15" ht="15.75">
      <c r="A19" s="15" t="s">
        <v>11</v>
      </c>
      <c r="B19" s="14"/>
      <c r="C19" s="14">
        <f>3631.2*0.2</f>
        <v>726.24</v>
      </c>
      <c r="D19" s="14">
        <f>3631.2*0.2</f>
        <v>726.24</v>
      </c>
      <c r="E19" s="14">
        <f>3631.2*0.2</f>
        <v>726.24</v>
      </c>
      <c r="F19" s="14">
        <f>3631.2*0.2</f>
        <v>726.24</v>
      </c>
      <c r="G19" s="14">
        <f>3631.2*0.2</f>
        <v>726.24</v>
      </c>
      <c r="H19" s="14">
        <f>3631.2*0.2</f>
        <v>726.24</v>
      </c>
      <c r="I19" s="14">
        <f>3631.2*0.2</f>
        <v>726.24</v>
      </c>
      <c r="J19" s="14">
        <f>3631.2*0.2</f>
        <v>726.24</v>
      </c>
      <c r="K19" s="14">
        <f>3631.2*0.2</f>
        <v>726.24</v>
      </c>
      <c r="L19" s="14">
        <f>3631.2*0.2</f>
        <v>726.24</v>
      </c>
      <c r="M19" s="14">
        <f>3631.2*0.2</f>
        <v>726.24</v>
      </c>
      <c r="N19" s="14">
        <f>3631.2*0.2</f>
        <v>726.24</v>
      </c>
      <c r="O19" s="11">
        <f>SUM(C19:N19)</f>
        <v>8714.8799999999992</v>
      </c>
    </row>
    <row r="20" spans="1:15" ht="31.5">
      <c r="A20" s="15" t="s">
        <v>10</v>
      </c>
      <c r="B20" s="14" t="s">
        <v>9</v>
      </c>
      <c r="C20" s="14"/>
      <c r="D20" s="14">
        <v>8969</v>
      </c>
      <c r="E20" s="14">
        <v>8969</v>
      </c>
      <c r="F20" s="14">
        <v>8969</v>
      </c>
      <c r="G20" s="14">
        <v>8969</v>
      </c>
      <c r="H20" s="14">
        <v>8969</v>
      </c>
      <c r="I20" s="14">
        <v>8969</v>
      </c>
      <c r="J20" s="14">
        <v>8969</v>
      </c>
      <c r="K20" s="14">
        <v>8969</v>
      </c>
      <c r="L20" s="14">
        <v>8969</v>
      </c>
      <c r="M20" s="14">
        <v>8969</v>
      </c>
      <c r="N20" s="14">
        <v>8969</v>
      </c>
      <c r="O20" s="11">
        <f>SUM(C20:N20)</f>
        <v>98659</v>
      </c>
    </row>
    <row r="21" spans="1:15" ht="15.75">
      <c r="A21" s="13" t="s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>
        <f>O19+O18+O17+O16+O13+O8+O7+O6+O4+O20+O14+O15</f>
        <v>663232.15524999984</v>
      </c>
    </row>
    <row r="22" spans="1:15" ht="15.75">
      <c r="A22" s="10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</row>
    <row r="23" spans="1:15" ht="15.75">
      <c r="A23" s="10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</row>
    <row r="24" spans="1:15" ht="15.75">
      <c r="A24" s="10" t="s">
        <v>7</v>
      </c>
      <c r="B24" s="9">
        <v>126713.07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/>
    </row>
    <row r="26" spans="1:15" ht="15.75">
      <c r="B26" s="6" t="s">
        <v>6</v>
      </c>
      <c r="C26" s="6" t="s">
        <v>5</v>
      </c>
    </row>
    <row r="27" spans="1:15" ht="15.75">
      <c r="A27" t="s">
        <v>4</v>
      </c>
      <c r="B27" s="5">
        <v>623467.29</v>
      </c>
      <c r="C27" s="5">
        <v>630985.01</v>
      </c>
    </row>
    <row r="28" spans="1:15" ht="15.75">
      <c r="B28" s="5"/>
      <c r="C28" s="5"/>
    </row>
    <row r="29" spans="1:15" ht="15.75">
      <c r="A29" t="s">
        <v>3</v>
      </c>
      <c r="B29" s="1"/>
      <c r="C29" s="4">
        <f>'[1]Кон. - 45'!C25</f>
        <v>152625.60300000012</v>
      </c>
    </row>
    <row r="30" spans="1:15" ht="15.75">
      <c r="A30" t="s">
        <v>2</v>
      </c>
      <c r="B30" s="3"/>
      <c r="C30" s="2">
        <f>C27+C29-O21</f>
        <v>120378.45775000029</v>
      </c>
    </row>
    <row r="31" spans="1:15">
      <c r="B31" s="1"/>
      <c r="C31" s="1"/>
    </row>
    <row r="32" spans="1:15">
      <c r="A32" t="s">
        <v>1</v>
      </c>
      <c r="B32" s="1"/>
      <c r="C32" s="1">
        <v>3631.2</v>
      </c>
    </row>
    <row r="33" spans="1:3">
      <c r="A33" t="s">
        <v>0</v>
      </c>
      <c r="B33" s="1"/>
      <c r="C33" s="1">
        <v>80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- 45 (2019)</vt:lpstr>
      <vt:lpstr>'Кон. - 45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2020-06-09T10:30:11Z</dcterms:created>
  <dcterms:modified xsi:type="dcterms:W3CDTF">2020-06-09T10:30:25Z</dcterms:modified>
</cp:coreProperties>
</file>