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он. - 41 (2019)" sheetId="1" r:id="rId1"/>
  </sheets>
  <externalReferences>
    <externalReference r:id="rId2"/>
  </externalReferences>
  <definedNames>
    <definedName name="_xlnm.Print_Area" localSheetId="0">'Кон. - 41 (2019)'!$A$1:$O$33</definedName>
  </definedNames>
  <calcPr calcId="124519"/>
</workbook>
</file>

<file path=xl/calcChain.xml><?xml version="1.0" encoding="utf-8"?>
<calcChain xmlns="http://schemas.openxmlformats.org/spreadsheetml/2006/main">
  <c r="B29" i="1"/>
  <c r="C29"/>
  <c r="O4"/>
  <c r="O6"/>
  <c r="C7"/>
  <c r="D7"/>
  <c r="E7"/>
  <c r="O7" s="1"/>
  <c r="O10" s="1"/>
  <c r="F7"/>
  <c r="G7"/>
  <c r="H7"/>
  <c r="I7"/>
  <c r="J7"/>
  <c r="K7"/>
  <c r="L7"/>
  <c r="M7"/>
  <c r="N7"/>
  <c r="O8"/>
  <c r="O14"/>
  <c r="O15"/>
  <c r="O16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O19"/>
  <c r="O20"/>
  <c r="C30"/>
  <c r="O21" l="1"/>
  <c r="C31" s="1"/>
</calcChain>
</file>

<file path=xl/sharedStrings.xml><?xml version="1.0" encoding="utf-8"?>
<sst xmlns="http://schemas.openxmlformats.org/spreadsheetml/2006/main" count="69" uniqueCount="52">
  <si>
    <t>л/сч</t>
  </si>
  <si>
    <t xml:space="preserve">площадь </t>
  </si>
  <si>
    <t>остаток на начало 01.01.2020 г</t>
  </si>
  <si>
    <t xml:space="preserve">Остаток на начало 01.01.2019г.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</si>
  <si>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</si>
  <si>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</si>
  <si>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</si>
  <si>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</si>
  <si>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долг по кв/плате на 01.01.19г</t>
  </si>
  <si>
    <t>Итого:</t>
  </si>
  <si>
    <t>ООО "Курганоблсервис"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</si>
  <si>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</si>
  <si>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</si>
  <si>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</si>
  <si>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</si>
  <si>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</si>
  <si>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</si>
  <si>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"Эгида"</t>
  </si>
  <si>
    <t>Работы по тех.диагностированию ВДГО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</si>
  <si>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</si>
  <si>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</si>
  <si>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</si>
  <si>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</si>
  <si>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</si>
  <si>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</si>
  <si>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</si>
  <si>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</si>
  <si>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</si>
  <si>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</si>
  <si>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</si>
  <si>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</si>
  <si>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</si>
  <si>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</si>
  <si>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</si>
  <si>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</si>
  <si>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41                     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</si>
  <si>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</si>
  <si>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</si>
  <si>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</si>
  <si>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</si>
  <si>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Прокладка ст.трубы Ду-76-2м., демонтаж ст.трубы Ду-76-2м.</t>
  </si>
  <si>
    <t>Замена участка провода-2,5п.м.</t>
  </si>
  <si>
    <t>Врезка вентиля Ду-15-1шт.,20-1м.</t>
  </si>
  <si>
    <t>Лампа накаливания 40вт-11 шт,</t>
  </si>
  <si>
    <t>Лампа накаливания 40вт-12 шт,</t>
  </si>
  <si>
    <t>Лампа накаливания 40вт-7 шт</t>
  </si>
  <si>
    <t>Лампа накаливания 40вт-5 шт,</t>
  </si>
  <si>
    <t>Демонтаж Чуг.трубы Ду-110-6,5м.,Прокладка трубопроводаКНС Ду-110-6,5м(кв,49)Прокладка трубопровода Ду-20-2м.,Демонтаж ст. ТрубыДу-20-2м.(отопл)</t>
  </si>
  <si>
    <t>Прокладка  трубопровода ПП Ду20-4м.,Демонтаж стальной трубы ду 20-4м (кв.63)Врезка вентиля Ду-15-1шт.,Ду-20-1шт.,демонтаж ст.трубы Ду-15-4м.,Ду-25-2м.,прокладка тр-да Ду-25-2м.,Ду-20-4м.</t>
  </si>
  <si>
    <t>Виды работ</t>
  </si>
  <si>
    <t>Адрес: Конституции, дом 41              2019 г.</t>
  </si>
  <si>
    <t>Итого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</si>
</sst>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6" fontId="7" fillId="0" borderId="2" xfId="2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vertical="top" wrapText="1"/>
    </xf>
    <xf numFmtId="0" fontId="7" fillId="0" borderId="1" xfId="5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41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5;&#1089;&#1090;&#1080;&#1090;&#1091;&#1094;&#1080;&#1080;4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41"/>
    </sheetNames>
    <sheetDataSet>
      <sheetData sheetId="0">
        <row r="28">
          <cell r="C28">
            <v>123651.10475000006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topLeftCell="A7" zoomScale="71" zoomScaleSheetLayoutView="71" workbookViewId="0">
      <selection activeCell="B29" sqref="B29"/>
    </sheetView>
  </sheetViews>
  <sheetFormatPr defaultRowHeight="15"/>
  <cols>
    <col min="1" max="1" width="35.42578125" customWidth="1"/>
    <col min="2" max="2" width="21.42578125" customWidth="1"/>
    <col min="3" max="3" width="14.5703125" customWidth="1"/>
    <col min="4" max="4" width="27.140625" customWidth="1"/>
    <col min="5" max="5" width="11.28515625" customWidth="1"/>
    <col min="6" max="6" width="15.5703125" customWidth="1"/>
    <col min="7" max="7" width="11.85546875" customWidth="1"/>
    <col min="8" max="8" width="11.140625" customWidth="1"/>
    <col min="9" max="9" width="11.5703125" customWidth="1"/>
    <col min="10" max="10" width="12.28515625" customWidth="1"/>
    <col min="11" max="11" width="18.5703125" customWidth="1"/>
    <col min="12" max="12" width="11.140625" customWidth="1"/>
    <col min="13" max="13" width="10.7109375" customWidth="1"/>
    <col min="14" max="14" width="11.28515625" customWidth="1"/>
    <col min="15" max="15" width="14.28515625" customWidth="1"/>
  </cols>
  <sheetData>
    <row r="1" spans="1:15" ht="15.7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25" t="s">
        <v>34</v>
      </c>
      <c r="B3" s="25"/>
      <c r="C3" s="25" t="s">
        <v>33</v>
      </c>
      <c r="D3" s="15" t="s">
        <v>32</v>
      </c>
      <c r="E3" s="15" t="s">
        <v>31</v>
      </c>
      <c r="F3" s="15" t="s">
        <v>30</v>
      </c>
      <c r="G3" s="15" t="s">
        <v>29</v>
      </c>
      <c r="H3" s="15" t="s">
        <v>28</v>
      </c>
      <c r="I3" s="15" t="s">
        <v>27</v>
      </c>
      <c r="J3" s="15" t="s">
        <v>26</v>
      </c>
      <c r="K3" s="15" t="s">
        <v>25</v>
      </c>
      <c r="L3" s="15" t="s">
        <v>24</v>
      </c>
      <c r="M3" s="15" t="s">
        <v>23</v>
      </c>
      <c r="N3" s="15" t="s">
        <v>22</v>
      </c>
      <c r="O3" s="24" t="s">
        <v>21</v>
      </c>
    </row>
    <row r="4" spans="1:15" ht="113.25" customHeight="1">
      <c r="A4" s="23" t="s">
        <v>20</v>
      </c>
      <c r="B4" s="46" t="s">
        <v>19</v>
      </c>
      <c r="C4" s="10">
        <v>9519</v>
      </c>
      <c r="D4" s="14">
        <v>3303</v>
      </c>
      <c r="E4" s="43"/>
      <c r="F4" s="41"/>
      <c r="G4" s="44"/>
      <c r="H4" s="41"/>
      <c r="I4" s="43"/>
      <c r="J4" s="42"/>
      <c r="K4" s="28">
        <v>2471</v>
      </c>
      <c r="L4" s="41">
        <v>128</v>
      </c>
      <c r="M4" s="41">
        <v>724</v>
      </c>
      <c r="N4" s="40"/>
      <c r="O4" s="7">
        <f>SUM(C4:N4)</f>
        <v>16145</v>
      </c>
    </row>
    <row r="5" spans="1:15" ht="369.75" customHeight="1">
      <c r="A5" s="23" t="s">
        <v>49</v>
      </c>
      <c r="B5" s="46"/>
      <c r="C5" s="10" t="s">
        <v>48</v>
      </c>
      <c r="D5" s="39" t="s">
        <v>47</v>
      </c>
      <c r="E5" s="37" t="s">
        <v>46</v>
      </c>
      <c r="F5" s="35"/>
      <c r="G5" s="38" t="s">
        <v>45</v>
      </c>
      <c r="H5" s="37" t="s">
        <v>44</v>
      </c>
      <c r="I5" s="37" t="s">
        <v>43</v>
      </c>
      <c r="J5" s="35"/>
      <c r="K5" s="36" t="s">
        <v>42</v>
      </c>
      <c r="L5" s="19" t="s">
        <v>41</v>
      </c>
      <c r="M5" s="18" t="s">
        <v>40</v>
      </c>
      <c r="N5" s="35"/>
      <c r="O5" s="7"/>
    </row>
    <row r="6" spans="1:15" ht="31.5" customHeight="1">
      <c r="A6" s="23" t="s">
        <v>39</v>
      </c>
      <c r="B6" s="21"/>
      <c r="C6" s="21">
        <v>1905.53</v>
      </c>
      <c r="D6" s="21">
        <v>1651.78</v>
      </c>
      <c r="E6" s="14">
        <v>45.13</v>
      </c>
      <c r="F6" s="34"/>
      <c r="G6" s="15">
        <v>126.86</v>
      </c>
      <c r="H6" s="15">
        <v>82.84</v>
      </c>
      <c r="I6" s="33">
        <v>82.84</v>
      </c>
      <c r="J6" s="33"/>
      <c r="K6" s="32">
        <v>935.37</v>
      </c>
      <c r="L6" s="33">
        <v>28.62</v>
      </c>
      <c r="M6" s="32">
        <v>1143.17</v>
      </c>
      <c r="N6" s="31"/>
      <c r="O6" s="7">
        <f>SUM(B6:N6)</f>
        <v>6002.14</v>
      </c>
    </row>
    <row r="7" spans="1:15" ht="94.5">
      <c r="A7" s="30" t="s">
        <v>38</v>
      </c>
      <c r="B7" s="21"/>
      <c r="C7" s="21">
        <f t="shared" ref="C7:N7" si="0">2507.1*4.1</f>
        <v>10279.109999999999</v>
      </c>
      <c r="D7" s="21">
        <f t="shared" si="0"/>
        <v>10279.109999999999</v>
      </c>
      <c r="E7" s="21">
        <f t="shared" si="0"/>
        <v>10279.109999999999</v>
      </c>
      <c r="F7" s="21">
        <f t="shared" si="0"/>
        <v>10279.109999999999</v>
      </c>
      <c r="G7" s="21">
        <f t="shared" si="0"/>
        <v>10279.109999999999</v>
      </c>
      <c r="H7" s="21">
        <f t="shared" si="0"/>
        <v>10279.109999999999</v>
      </c>
      <c r="I7" s="21">
        <f t="shared" si="0"/>
        <v>10279.109999999999</v>
      </c>
      <c r="J7" s="21">
        <f t="shared" si="0"/>
        <v>10279.109999999999</v>
      </c>
      <c r="K7" s="21">
        <f t="shared" si="0"/>
        <v>10279.109999999999</v>
      </c>
      <c r="L7" s="21">
        <f t="shared" si="0"/>
        <v>10279.109999999999</v>
      </c>
      <c r="M7" s="21">
        <f t="shared" si="0"/>
        <v>10279.109999999999</v>
      </c>
      <c r="N7" s="21">
        <f t="shared" si="0"/>
        <v>10279.109999999999</v>
      </c>
      <c r="O7" s="7">
        <f>SUM(C7:N7)</f>
        <v>123349.31999999999</v>
      </c>
    </row>
    <row r="8" spans="1:15" ht="31.5">
      <c r="A8" s="23" t="s">
        <v>37</v>
      </c>
      <c r="B8" s="10" t="s">
        <v>36</v>
      </c>
      <c r="C8" s="10">
        <v>600</v>
      </c>
      <c r="D8" s="10">
        <v>368.28</v>
      </c>
      <c r="E8" s="14">
        <v>730</v>
      </c>
      <c r="F8" s="14">
        <v>1274.06</v>
      </c>
      <c r="G8" s="14">
        <v>1575.43</v>
      </c>
      <c r="H8" s="14">
        <v>1762.75</v>
      </c>
      <c r="I8" s="14">
        <v>1174.8</v>
      </c>
      <c r="J8" s="14"/>
      <c r="K8" s="14">
        <v>5224.99</v>
      </c>
      <c r="L8" s="14">
        <v>1926.51</v>
      </c>
      <c r="M8" s="14">
        <v>2320.5500000000002</v>
      </c>
      <c r="N8" s="14">
        <v>1231.75</v>
      </c>
      <c r="O8" s="12">
        <f>SUM(C8:N8)</f>
        <v>18189.120000000003</v>
      </c>
    </row>
    <row r="9" spans="1:15" ht="15.75">
      <c r="A9" s="23"/>
      <c r="B9" s="10"/>
      <c r="C9" s="10"/>
      <c r="D9" s="10"/>
      <c r="E9" s="10"/>
      <c r="F9" s="10"/>
      <c r="G9" s="28"/>
      <c r="H9" s="29"/>
      <c r="I9" s="27"/>
      <c r="J9" s="26"/>
      <c r="K9" s="28"/>
      <c r="L9" s="27"/>
      <c r="M9" s="26"/>
      <c r="N9" s="26"/>
      <c r="O9" s="7"/>
    </row>
    <row r="10" spans="1:15" ht="15.75">
      <c r="A10" s="9" t="s">
        <v>9</v>
      </c>
      <c r="B10" s="9"/>
      <c r="C10" s="9"/>
      <c r="D10" s="9"/>
      <c r="E10" s="9"/>
      <c r="F10" s="9"/>
      <c r="G10" s="7"/>
      <c r="H10" s="7"/>
      <c r="I10" s="7"/>
      <c r="J10" s="7"/>
      <c r="K10" s="7"/>
      <c r="L10" s="7"/>
      <c r="M10" s="7"/>
      <c r="N10" s="7"/>
      <c r="O10" s="7">
        <f>SUM(O4:O9)</f>
        <v>163685.57999999999</v>
      </c>
    </row>
    <row r="11" spans="1:15" ht="15.75">
      <c r="A11" s="45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>
      <c r="A13" s="25" t="s">
        <v>34</v>
      </c>
      <c r="B13" s="25"/>
      <c r="C13" s="15" t="s">
        <v>33</v>
      </c>
      <c r="D13" s="15" t="s">
        <v>32</v>
      </c>
      <c r="E13" s="15" t="s">
        <v>31</v>
      </c>
      <c r="F13" s="15" t="s">
        <v>30</v>
      </c>
      <c r="G13" s="15" t="s">
        <v>29</v>
      </c>
      <c r="H13" s="15" t="s">
        <v>28</v>
      </c>
      <c r="I13" s="15" t="s">
        <v>27</v>
      </c>
      <c r="J13" s="15" t="s">
        <v>26</v>
      </c>
      <c r="K13" s="15" t="s">
        <v>25</v>
      </c>
      <c r="L13" s="15" t="s">
        <v>24</v>
      </c>
      <c r="M13" s="15" t="s">
        <v>23</v>
      </c>
      <c r="N13" s="15" t="s">
        <v>22</v>
      </c>
      <c r="O13" s="24" t="s">
        <v>21</v>
      </c>
    </row>
    <row r="14" spans="1:15" ht="111" customHeight="1">
      <c r="A14" s="23" t="s">
        <v>20</v>
      </c>
      <c r="B14" s="10" t="s">
        <v>19</v>
      </c>
      <c r="C14" s="14">
        <v>8800</v>
      </c>
      <c r="D14" s="14">
        <v>8800</v>
      </c>
      <c r="E14" s="14">
        <v>8800</v>
      </c>
      <c r="F14" s="14">
        <v>8800</v>
      </c>
      <c r="G14" s="14">
        <v>8800</v>
      </c>
      <c r="H14" s="14">
        <v>8800</v>
      </c>
      <c r="I14" s="14">
        <v>8800</v>
      </c>
      <c r="J14" s="14">
        <v>8800</v>
      </c>
      <c r="K14" s="14">
        <v>8800</v>
      </c>
      <c r="L14" s="14">
        <v>8800</v>
      </c>
      <c r="M14" s="14">
        <v>8800</v>
      </c>
      <c r="N14" s="14">
        <v>8800</v>
      </c>
      <c r="O14" s="7">
        <f>N14+M14+L14+K14+J14+I14+H14+G14+F14+E14+D14+C14</f>
        <v>105600</v>
      </c>
    </row>
    <row r="15" spans="1:15" ht="31.5" customHeight="1">
      <c r="A15" s="23" t="s">
        <v>18</v>
      </c>
      <c r="B15" s="10" t="s">
        <v>17</v>
      </c>
      <c r="C15" s="14"/>
      <c r="D15" s="22"/>
      <c r="E15" s="22"/>
      <c r="F15" s="22"/>
      <c r="G15" s="14"/>
      <c r="H15" s="14"/>
      <c r="I15" s="14">
        <v>19200</v>
      </c>
      <c r="J15" s="14"/>
      <c r="K15" s="14"/>
      <c r="L15" s="14"/>
      <c r="M15" s="14"/>
      <c r="N15" s="14"/>
      <c r="O15" s="7">
        <f>N15+M15+L15+K15+J15+I15+H15+G15+F15+E15+D15+C15</f>
        <v>19200</v>
      </c>
    </row>
    <row r="16" spans="1:15" ht="15.75">
      <c r="A16" s="11" t="s">
        <v>16</v>
      </c>
      <c r="B16" s="10"/>
      <c r="C16" s="10"/>
      <c r="D16" s="21"/>
      <c r="E16" s="21"/>
      <c r="F16" s="21"/>
      <c r="G16" s="19"/>
      <c r="H16" s="20"/>
      <c r="I16" s="19"/>
      <c r="J16" s="19"/>
      <c r="K16" s="18"/>
      <c r="L16" s="19"/>
      <c r="M16" s="18"/>
      <c r="N16" s="17"/>
      <c r="O16" s="7">
        <f>C27*2.5/100</f>
        <v>9995.1467499999999</v>
      </c>
    </row>
    <row r="17" spans="1:15" ht="15.75">
      <c r="A17" s="13" t="s">
        <v>15</v>
      </c>
      <c r="B17" s="16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v>37077</v>
      </c>
    </row>
    <row r="18" spans="1:15" ht="15.75">
      <c r="A18" s="13" t="s">
        <v>14</v>
      </c>
      <c r="B18" s="10" t="s">
        <v>13</v>
      </c>
      <c r="C18" s="10">
        <f t="shared" ref="C18:N18" si="1">66*4</f>
        <v>264</v>
      </c>
      <c r="D18" s="10">
        <f t="shared" si="1"/>
        <v>264</v>
      </c>
      <c r="E18" s="10">
        <f t="shared" si="1"/>
        <v>264</v>
      </c>
      <c r="F18" s="10">
        <f t="shared" si="1"/>
        <v>264</v>
      </c>
      <c r="G18" s="10">
        <f t="shared" si="1"/>
        <v>264</v>
      </c>
      <c r="H18" s="10">
        <f t="shared" si="1"/>
        <v>264</v>
      </c>
      <c r="I18" s="10">
        <f t="shared" si="1"/>
        <v>264</v>
      </c>
      <c r="J18" s="10">
        <f t="shared" si="1"/>
        <v>264</v>
      </c>
      <c r="K18" s="10">
        <f t="shared" si="1"/>
        <v>264</v>
      </c>
      <c r="L18" s="10">
        <f t="shared" si="1"/>
        <v>264</v>
      </c>
      <c r="M18" s="10">
        <f t="shared" si="1"/>
        <v>264</v>
      </c>
      <c r="N18" s="10">
        <f t="shared" si="1"/>
        <v>264</v>
      </c>
      <c r="O18" s="12">
        <f>SUM(C18:N18)</f>
        <v>3168</v>
      </c>
    </row>
    <row r="19" spans="1:15" ht="15.75">
      <c r="A19" s="11" t="s">
        <v>12</v>
      </c>
      <c r="B19" s="10"/>
      <c r="C19" s="10">
        <f t="shared" ref="C19:N19" si="2">2507.1*0.2</f>
        <v>501.42</v>
      </c>
      <c r="D19" s="10">
        <f t="shared" si="2"/>
        <v>501.42</v>
      </c>
      <c r="E19" s="10">
        <f t="shared" si="2"/>
        <v>501.42</v>
      </c>
      <c r="F19" s="10">
        <f t="shared" si="2"/>
        <v>501.42</v>
      </c>
      <c r="G19" s="10">
        <f t="shared" si="2"/>
        <v>501.42</v>
      </c>
      <c r="H19" s="10">
        <f t="shared" si="2"/>
        <v>501.42</v>
      </c>
      <c r="I19" s="10">
        <f t="shared" si="2"/>
        <v>501.42</v>
      </c>
      <c r="J19" s="10">
        <f t="shared" si="2"/>
        <v>501.42</v>
      </c>
      <c r="K19" s="10">
        <f t="shared" si="2"/>
        <v>501.42</v>
      </c>
      <c r="L19" s="10">
        <f t="shared" si="2"/>
        <v>501.42</v>
      </c>
      <c r="M19" s="10">
        <f t="shared" si="2"/>
        <v>501.42</v>
      </c>
      <c r="N19" s="10">
        <f t="shared" si="2"/>
        <v>501.42</v>
      </c>
      <c r="O19" s="7">
        <f>SUM(C19:N19)</f>
        <v>6017.04</v>
      </c>
    </row>
    <row r="20" spans="1:15" ht="31.5">
      <c r="A20" s="11" t="s">
        <v>11</v>
      </c>
      <c r="B20" s="10" t="s">
        <v>10</v>
      </c>
      <c r="C20" s="10"/>
      <c r="D20" s="10">
        <v>6193</v>
      </c>
      <c r="E20" s="10">
        <v>6193</v>
      </c>
      <c r="F20" s="10">
        <v>6193</v>
      </c>
      <c r="G20" s="10">
        <v>6193</v>
      </c>
      <c r="H20" s="10">
        <v>6193</v>
      </c>
      <c r="I20" s="10">
        <v>6193</v>
      </c>
      <c r="J20" s="10">
        <v>6193</v>
      </c>
      <c r="K20" s="10">
        <v>6193</v>
      </c>
      <c r="L20" s="10">
        <v>6193</v>
      </c>
      <c r="M20" s="10">
        <v>6193</v>
      </c>
      <c r="N20" s="10">
        <v>6193</v>
      </c>
      <c r="O20" s="7">
        <f>SUM(I20:N20)</f>
        <v>37158</v>
      </c>
    </row>
    <row r="21" spans="1:15" ht="15.75">
      <c r="A21" s="9" t="s">
        <v>9</v>
      </c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>
        <f>O19+O18+O17+O16+O15+O14+O10+O20</f>
        <v>381900.76674999995</v>
      </c>
    </row>
    <row r="24" spans="1:15" ht="15.75">
      <c r="A24" s="6" t="s">
        <v>8</v>
      </c>
      <c r="B24" s="1">
        <v>158140.47</v>
      </c>
    </row>
    <row r="26" spans="1:15" ht="15.75">
      <c r="A26" s="2"/>
      <c r="B26" s="5" t="s">
        <v>7</v>
      </c>
      <c r="C26" s="5" t="s">
        <v>6</v>
      </c>
    </row>
    <row r="27" spans="1:15" ht="15.75">
      <c r="A27" s="4" t="s">
        <v>5</v>
      </c>
      <c r="B27" s="1">
        <v>423010.44</v>
      </c>
      <c r="C27" s="1">
        <v>399805.87</v>
      </c>
    </row>
    <row r="28" spans="1:15" ht="15.75">
      <c r="A28" s="4" t="s">
        <v>4</v>
      </c>
      <c r="B28" s="1">
        <v>68574.37</v>
      </c>
      <c r="C28" s="1">
        <v>66458.25</v>
      </c>
    </row>
    <row r="29" spans="1:15" ht="15.75">
      <c r="A29" s="4" t="s">
        <v>51</v>
      </c>
      <c r="B29" s="1">
        <f>SUM(B27:B28)</f>
        <v>491584.81</v>
      </c>
      <c r="C29" s="1">
        <f>SUM(C27:C28)</f>
        <v>466264.12</v>
      </c>
    </row>
    <row r="30" spans="1:15" ht="15.75">
      <c r="A30" s="2" t="s">
        <v>3</v>
      </c>
      <c r="B30" s="3"/>
      <c r="C30" s="3">
        <f>'[1]Кон. - 41'!C28</f>
        <v>123651.10475000006</v>
      </c>
    </row>
    <row r="31" spans="1:15" ht="15.75">
      <c r="A31" s="2" t="s">
        <v>2</v>
      </c>
      <c r="B31" s="1"/>
      <c r="C31" s="3">
        <f>C27+C30+C28-O21</f>
        <v>208014.4580000001</v>
      </c>
    </row>
    <row r="32" spans="1:15" ht="15.75">
      <c r="A32" s="2" t="s">
        <v>1</v>
      </c>
      <c r="B32" s="1"/>
      <c r="C32" s="1">
        <v>2507.1</v>
      </c>
    </row>
    <row r="33" spans="1:3" ht="15.75">
      <c r="A33" s="2" t="s">
        <v>0</v>
      </c>
      <c r="B33" s="1"/>
      <c r="C33" s="1">
        <v>66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- 41 (2019)</vt:lpstr>
      <vt:lpstr>'Кон. - 41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2020-06-09T10:29:48Z</dcterms:created>
  <dcterms:modified xsi:type="dcterms:W3CDTF">2020-06-09T12:02:03Z</dcterms:modified>
</cp:coreProperties>
</file>