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Кон. - 41" sheetId="1" r:id="rId1"/>
  </sheets>
  <definedNames>
    <definedName name="_xlnm.Print_Area" localSheetId="0">'Кон. - 41'!$A$1:$O$30</definedName>
  </definedNames>
  <calcPr calcId="124519"/>
</workbook>
</file>

<file path=xl/calcChain.xml><?xml version="1.0" encoding="utf-8"?>
<calcChain xmlns="http://schemas.openxmlformats.org/spreadsheetml/2006/main">
  <c r="O4" i="1"/>
  <c r="O6"/>
  <c r="O10" s="1"/>
  <c r="C7"/>
  <c r="O7" s="1"/>
  <c r="D7"/>
  <c r="E7"/>
  <c r="F7"/>
  <c r="G7"/>
  <c r="H7"/>
  <c r="I7"/>
  <c r="J7"/>
  <c r="K7"/>
  <c r="O8"/>
  <c r="O14"/>
  <c r="O15"/>
  <c r="C17"/>
  <c r="D17"/>
  <c r="E17"/>
  <c r="F17"/>
  <c r="G17"/>
  <c r="H17"/>
  <c r="I17"/>
  <c r="J17"/>
  <c r="K17"/>
  <c r="O17"/>
  <c r="C18"/>
  <c r="O18" s="1"/>
  <c r="O21" s="1"/>
  <c r="C28" s="1"/>
  <c r="D18"/>
  <c r="E18"/>
  <c r="F18"/>
  <c r="G18"/>
  <c r="H18"/>
  <c r="I18"/>
  <c r="J18"/>
  <c r="K18"/>
  <c r="O19"/>
  <c r="O20"/>
</calcChain>
</file>

<file path=xl/sharedStrings.xml><?xml version="1.0" encoding="utf-8"?>
<sst xmlns="http://schemas.openxmlformats.org/spreadsheetml/2006/main" count="66" uniqueCount="48">
  <si>
    <t>л/сч</t>
  </si>
  <si>
    <t xml:space="preserve">площадь </t>
  </si>
  <si>
    <t>остаток на начало 01.01.2019 г</t>
  </si>
  <si>
    <t xml:space="preserve">Остаток на начало 01.01.2018г.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</si>
  <si>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</si>
  <si>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</si>
  <si>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</si>
  <si>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</si>
  <si>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</si>
  <si>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</si>
  <si>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</si>
  <si>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</si>
  <si>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</si>
  <si>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</si>
  <si>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</si>
  <si>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</si>
  <si>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</si>
  <si>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</si>
  <si>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</si>
  <si>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</si>
  <si>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</si>
  <si>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</si>
  <si>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</si>
  <si>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</si>
  <si>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</si>
  <si>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</si>
  <si>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</si>
  <si>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</si>
  <si>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</si>
  <si>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</si>
  <si>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</si>
  <si>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</si>
  <si>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</si>
  <si>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41                               2018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</si>
  <si>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</si>
  <si>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</si>
  <si>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</si>
  <si>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</si>
  <si>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
ГВС,ХВС кв-41 Демонтаж-прокладка стальной трубы ДУ-32</t>
  </si>
  <si>
    <t xml:space="preserve">
Прокладка трубопровода ПП Ду 25 - 2 м.; демонтаж стальной трубы Ду 20 - 2 м. в кв. 75,76 .  </t>
  </si>
  <si>
    <t xml:space="preserve">Песок карьерный
</t>
  </si>
  <si>
    <t xml:space="preserve">
Смена чугунного вентиля; Свищ на стальной трубе: Демонтаж стальной трубы Ду 20 - 3 м.; Прокладка стальной трубы Д 20 - 3 м.; Врезка вентиля Ду 20 - 1 </t>
  </si>
  <si>
    <t xml:space="preserve">
Свищ на стальной трубе в подвале: Демонтаж стальной трубы Ду 32 - 24 м.; Прокладка трубопровода ПП Ду 32 - 24 м.  по </t>
  </si>
  <si>
    <t xml:space="preserve">Известь
"Веник
"Перчатки резиновые
"Перчатки х/б с ПВХ
</t>
  </si>
  <si>
    <t>Замена патрона карболитового - 2 шт.; Замена выключателя - 1 шт. 4 подъезд</t>
  </si>
  <si>
    <t>Замена выкл. - 2 шт. в кв. 63</t>
  </si>
  <si>
    <t>Виды работ</t>
  </si>
  <si>
    <t>Адрес: Конституции, дом 41             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</si>
</sst>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6" fontId="7" fillId="0" borderId="2" xfId="2" applyNumberFormat="1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3" xfId="5" applyNumberFormat="1" applyFont="1" applyBorder="1" applyAlignment="1">
      <alignment vertical="top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41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view="pageBreakPreview" topLeftCell="A7" zoomScale="71" zoomScaleSheetLayoutView="71" workbookViewId="0">
      <selection activeCell="C29" sqref="C29"/>
    </sheetView>
  </sheetViews>
  <sheetFormatPr defaultRowHeight="15"/>
  <cols>
    <col min="1" max="1" width="35.42578125" customWidth="1"/>
    <col min="2" max="2" width="21.42578125" customWidth="1"/>
    <col min="3" max="3" width="14.5703125" customWidth="1"/>
    <col min="4" max="4" width="27.140625" customWidth="1"/>
    <col min="5" max="5" width="11.28515625" customWidth="1"/>
    <col min="6" max="6" width="25.5703125" customWidth="1"/>
    <col min="7" max="7" width="11.85546875" customWidth="1"/>
    <col min="8" max="8" width="11.140625" customWidth="1"/>
    <col min="9" max="9" width="11.5703125" customWidth="1"/>
    <col min="10" max="10" width="12.28515625" customWidth="1"/>
    <col min="11" max="11" width="18.5703125" customWidth="1"/>
    <col min="12" max="12" width="11.140625" customWidth="1"/>
    <col min="13" max="13" width="10.7109375" customWidth="1"/>
    <col min="14" max="14" width="11.28515625" customWidth="1"/>
    <col min="15" max="15" width="14.28515625" customWidth="1"/>
  </cols>
  <sheetData>
    <row r="1" spans="1:15" ht="15.75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24" t="s">
        <v>32</v>
      </c>
      <c r="B3" s="24"/>
      <c r="C3" s="24" t="s">
        <v>31</v>
      </c>
      <c r="D3" s="24" t="s">
        <v>30</v>
      </c>
      <c r="E3" s="24" t="s">
        <v>29</v>
      </c>
      <c r="F3" s="24" t="s">
        <v>28</v>
      </c>
      <c r="G3" s="15" t="s">
        <v>27</v>
      </c>
      <c r="H3" s="15" t="s">
        <v>26</v>
      </c>
      <c r="I3" s="15" t="s">
        <v>25</v>
      </c>
      <c r="J3" s="15" t="s">
        <v>24</v>
      </c>
      <c r="K3" s="15" t="s">
        <v>23</v>
      </c>
      <c r="L3" s="15" t="s">
        <v>22</v>
      </c>
      <c r="M3" s="15" t="s">
        <v>21</v>
      </c>
      <c r="N3" s="15" t="s">
        <v>20</v>
      </c>
      <c r="O3" s="23" t="s">
        <v>19</v>
      </c>
    </row>
    <row r="4" spans="1:15" ht="113.25" customHeight="1">
      <c r="A4" s="22" t="s">
        <v>18</v>
      </c>
      <c r="B4" s="38" t="s">
        <v>17</v>
      </c>
      <c r="C4" s="10">
        <v>315</v>
      </c>
      <c r="D4" s="14">
        <v>169</v>
      </c>
      <c r="E4" s="42"/>
      <c r="F4" s="40"/>
      <c r="G4" s="43">
        <v>7276</v>
      </c>
      <c r="H4" s="40"/>
      <c r="I4" s="42">
        <v>4253</v>
      </c>
      <c r="J4" s="41">
        <v>5598</v>
      </c>
      <c r="K4" s="28">
        <v>9011</v>
      </c>
      <c r="L4" s="40"/>
      <c r="M4" s="40"/>
      <c r="N4" s="39">
        <v>46849</v>
      </c>
      <c r="O4" s="7">
        <f>SUM(C4:N4)</f>
        <v>73471</v>
      </c>
    </row>
    <row r="5" spans="1:15" ht="369.75" customHeight="1">
      <c r="A5" s="22" t="s">
        <v>46</v>
      </c>
      <c r="B5" s="38"/>
      <c r="C5" s="10" t="s">
        <v>45</v>
      </c>
      <c r="D5" s="37" t="s">
        <v>44</v>
      </c>
      <c r="E5" s="36"/>
      <c r="F5" s="35" t="s">
        <v>43</v>
      </c>
      <c r="G5" s="35" t="s">
        <v>42</v>
      </c>
      <c r="H5" s="35" t="s">
        <v>41</v>
      </c>
      <c r="I5" s="19"/>
      <c r="J5" s="35" t="s">
        <v>40</v>
      </c>
      <c r="K5" s="35" t="s">
        <v>39</v>
      </c>
      <c r="L5" s="19"/>
      <c r="M5" s="18"/>
      <c r="N5" s="35" t="s">
        <v>38</v>
      </c>
      <c r="O5" s="7"/>
    </row>
    <row r="6" spans="1:15" ht="31.5" customHeight="1">
      <c r="A6" s="22" t="s">
        <v>37</v>
      </c>
      <c r="B6" s="21"/>
      <c r="C6" s="21">
        <v>669.65</v>
      </c>
      <c r="D6" s="21">
        <v>73.900000000000006</v>
      </c>
      <c r="E6" s="14"/>
      <c r="F6" s="34">
        <v>210.02</v>
      </c>
      <c r="G6" s="15">
        <v>1892.12</v>
      </c>
      <c r="H6" s="15"/>
      <c r="I6" s="33">
        <v>845.7</v>
      </c>
      <c r="J6" s="33">
        <v>2433.09</v>
      </c>
      <c r="K6" s="32">
        <v>6518.27</v>
      </c>
      <c r="L6" s="33"/>
      <c r="M6" s="32"/>
      <c r="N6" s="31">
        <v>7903.84</v>
      </c>
      <c r="O6" s="7">
        <f>SUM(B6:N6)</f>
        <v>20546.59</v>
      </c>
    </row>
    <row r="7" spans="1:15" ht="94.5">
      <c r="A7" s="30" t="s">
        <v>36</v>
      </c>
      <c r="B7" s="21"/>
      <c r="C7" s="21">
        <f>2507.1*4.1</f>
        <v>10279.109999999999</v>
      </c>
      <c r="D7" s="21">
        <f>2507.1*4.1</f>
        <v>10279.109999999999</v>
      </c>
      <c r="E7" s="21">
        <f>2507.1*4.1</f>
        <v>10279.109999999999</v>
      </c>
      <c r="F7" s="21">
        <f>2507.1*4.1</f>
        <v>10279.109999999999</v>
      </c>
      <c r="G7" s="21">
        <f>2507.1*4.1</f>
        <v>10279.109999999999</v>
      </c>
      <c r="H7" s="21">
        <f>2507.1*4.1</f>
        <v>10279.109999999999</v>
      </c>
      <c r="I7" s="21">
        <f>2507.1*4.1</f>
        <v>10279.109999999999</v>
      </c>
      <c r="J7" s="21">
        <f>2507.1*4.1</f>
        <v>10279.109999999999</v>
      </c>
      <c r="K7" s="21">
        <f>2507.1*4.1</f>
        <v>10279.109999999999</v>
      </c>
      <c r="L7" s="21">
        <v>10279.11</v>
      </c>
      <c r="M7" s="21">
        <v>10279.11</v>
      </c>
      <c r="N7" s="21">
        <v>10279.11</v>
      </c>
      <c r="O7" s="7">
        <f>SUM(C7:N7)</f>
        <v>123349.31999999999</v>
      </c>
    </row>
    <row r="8" spans="1:15" ht="31.5">
      <c r="A8" s="22" t="s">
        <v>35</v>
      </c>
      <c r="B8" s="10" t="s">
        <v>34</v>
      </c>
      <c r="C8" s="10">
        <v>1466.74</v>
      </c>
      <c r="D8" s="10">
        <v>582.34</v>
      </c>
      <c r="E8" s="14">
        <v>742.5</v>
      </c>
      <c r="F8" s="14">
        <v>618.64</v>
      </c>
      <c r="G8" s="14">
        <v>495</v>
      </c>
      <c r="H8" s="14"/>
      <c r="I8" s="14">
        <v>666</v>
      </c>
      <c r="J8" s="14"/>
      <c r="K8" s="14"/>
      <c r="L8" s="14"/>
      <c r="M8" s="14"/>
      <c r="N8" s="14">
        <v>180</v>
      </c>
      <c r="O8" s="12">
        <f>SUM(C8:N8)</f>
        <v>4751.2199999999993</v>
      </c>
    </row>
    <row r="9" spans="1:15" ht="15.75">
      <c r="A9" s="22"/>
      <c r="B9" s="10"/>
      <c r="C9" s="10"/>
      <c r="D9" s="10"/>
      <c r="E9" s="10"/>
      <c r="F9" s="10"/>
      <c r="G9" s="28"/>
      <c r="H9" s="29"/>
      <c r="I9" s="27"/>
      <c r="J9" s="26"/>
      <c r="K9" s="28"/>
      <c r="L9" s="27"/>
      <c r="M9" s="26"/>
      <c r="N9" s="26"/>
      <c r="O9" s="7"/>
    </row>
    <row r="10" spans="1:15" ht="15.75">
      <c r="A10" s="9" t="s">
        <v>8</v>
      </c>
      <c r="B10" s="9"/>
      <c r="C10" s="9"/>
      <c r="D10" s="9"/>
      <c r="E10" s="9"/>
      <c r="F10" s="9"/>
      <c r="G10" s="7"/>
      <c r="H10" s="7"/>
      <c r="I10" s="7"/>
      <c r="J10" s="7"/>
      <c r="K10" s="7"/>
      <c r="L10" s="7"/>
      <c r="M10" s="7"/>
      <c r="N10" s="7"/>
      <c r="O10" s="7">
        <f>SUM(O4:O9)</f>
        <v>222118.12999999998</v>
      </c>
    </row>
    <row r="11" spans="1:15" ht="15.75">
      <c r="A11" s="25" t="s">
        <v>33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5.75">
      <c r="A13" s="24" t="s">
        <v>32</v>
      </c>
      <c r="B13" s="24"/>
      <c r="C13" s="24" t="s">
        <v>31</v>
      </c>
      <c r="D13" s="24" t="s">
        <v>30</v>
      </c>
      <c r="E13" s="24" t="s">
        <v>29</v>
      </c>
      <c r="F13" s="24" t="s">
        <v>28</v>
      </c>
      <c r="G13" s="15" t="s">
        <v>27</v>
      </c>
      <c r="H13" s="15" t="s">
        <v>26</v>
      </c>
      <c r="I13" s="15" t="s">
        <v>25</v>
      </c>
      <c r="J13" s="15" t="s">
        <v>24</v>
      </c>
      <c r="K13" s="15" t="s">
        <v>23</v>
      </c>
      <c r="L13" s="15" t="s">
        <v>22</v>
      </c>
      <c r="M13" s="15" t="s">
        <v>21</v>
      </c>
      <c r="N13" s="15" t="s">
        <v>20</v>
      </c>
      <c r="O13" s="23" t="s">
        <v>19</v>
      </c>
    </row>
    <row r="14" spans="1:15" ht="111" customHeight="1">
      <c r="A14" s="22" t="s">
        <v>18</v>
      </c>
      <c r="B14" s="10" t="s">
        <v>17</v>
      </c>
      <c r="C14" s="14">
        <v>8800</v>
      </c>
      <c r="D14" s="14">
        <v>8800</v>
      </c>
      <c r="E14" s="14">
        <v>8800</v>
      </c>
      <c r="F14" s="14">
        <v>8800</v>
      </c>
      <c r="G14" s="14">
        <v>8800</v>
      </c>
      <c r="H14" s="14">
        <v>8800</v>
      </c>
      <c r="I14" s="14">
        <v>8800</v>
      </c>
      <c r="J14" s="14">
        <v>8800</v>
      </c>
      <c r="K14" s="14">
        <v>8800</v>
      </c>
      <c r="L14" s="14">
        <v>8800</v>
      </c>
      <c r="M14" s="14">
        <v>8800</v>
      </c>
      <c r="N14" s="14">
        <v>8800</v>
      </c>
      <c r="O14" s="7">
        <f>N14+M14+L14+K14+J14+I14+H14+G14+F14+E14+D14+C14</f>
        <v>105600</v>
      </c>
    </row>
    <row r="15" spans="1:15" ht="15.75">
      <c r="A15" s="11" t="s">
        <v>16</v>
      </c>
      <c r="B15" s="10"/>
      <c r="C15" s="10"/>
      <c r="D15" s="21"/>
      <c r="E15" s="21"/>
      <c r="F15" s="21"/>
      <c r="G15" s="19"/>
      <c r="H15" s="20"/>
      <c r="I15" s="19"/>
      <c r="J15" s="19"/>
      <c r="K15" s="18"/>
      <c r="L15" s="19"/>
      <c r="M15" s="18"/>
      <c r="N15" s="17"/>
      <c r="O15" s="7">
        <f>C25*2.5/100</f>
        <v>10993.105250000001</v>
      </c>
    </row>
    <row r="16" spans="1:15" ht="15.75">
      <c r="A16" s="13" t="s">
        <v>15</v>
      </c>
      <c r="B16" s="16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7">
        <v>41578.44</v>
      </c>
    </row>
    <row r="17" spans="1:15" ht="15.75">
      <c r="A17" s="13" t="s">
        <v>14</v>
      </c>
      <c r="B17" s="10" t="s">
        <v>13</v>
      </c>
      <c r="C17" s="10">
        <f>66*4</f>
        <v>264</v>
      </c>
      <c r="D17" s="10">
        <f>66*4</f>
        <v>264</v>
      </c>
      <c r="E17" s="10">
        <f>66*4</f>
        <v>264</v>
      </c>
      <c r="F17" s="10">
        <f>66*4</f>
        <v>264</v>
      </c>
      <c r="G17" s="10">
        <f>66*4</f>
        <v>264</v>
      </c>
      <c r="H17" s="10">
        <f>66*4</f>
        <v>264</v>
      </c>
      <c r="I17" s="10">
        <f>66*4</f>
        <v>264</v>
      </c>
      <c r="J17" s="10">
        <f>66*4</f>
        <v>264</v>
      </c>
      <c r="K17" s="10">
        <f>66*4</f>
        <v>264</v>
      </c>
      <c r="L17" s="10">
        <v>264</v>
      </c>
      <c r="M17" s="10">
        <v>264</v>
      </c>
      <c r="N17" s="10">
        <v>264</v>
      </c>
      <c r="O17" s="12">
        <f>SUM(C17:N17)</f>
        <v>3168</v>
      </c>
    </row>
    <row r="18" spans="1:15" ht="15.75">
      <c r="A18" s="11" t="s">
        <v>12</v>
      </c>
      <c r="B18" s="10"/>
      <c r="C18" s="10">
        <f>2507.1*0.2</f>
        <v>501.42</v>
      </c>
      <c r="D18" s="10">
        <f>2507.1*0.2</f>
        <v>501.42</v>
      </c>
      <c r="E18" s="10">
        <f>2507.1*0.2</f>
        <v>501.42</v>
      </c>
      <c r="F18" s="10">
        <f>2507.1*0.2</f>
        <v>501.42</v>
      </c>
      <c r="G18" s="10">
        <f>2507.1*0.2</f>
        <v>501.42</v>
      </c>
      <c r="H18" s="10">
        <f>2507.1*0.2</f>
        <v>501.42</v>
      </c>
      <c r="I18" s="10">
        <f>2507.1*0.2</f>
        <v>501.42</v>
      </c>
      <c r="J18" s="10">
        <f>2507.1*0.2</f>
        <v>501.42</v>
      </c>
      <c r="K18" s="10">
        <f>2507.1*0.2</f>
        <v>501.42</v>
      </c>
      <c r="L18" s="10">
        <v>501.42</v>
      </c>
      <c r="M18" s="10">
        <v>501.42</v>
      </c>
      <c r="N18" s="10">
        <v>501.42</v>
      </c>
      <c r="O18" s="7">
        <f>SUM(C18:N18)</f>
        <v>6017.04</v>
      </c>
    </row>
    <row r="19" spans="1:15" ht="31.5">
      <c r="A19" s="11" t="s">
        <v>10</v>
      </c>
      <c r="B19" s="10" t="s">
        <v>11</v>
      </c>
      <c r="C19" s="10">
        <v>6193</v>
      </c>
      <c r="D19" s="10">
        <v>6193</v>
      </c>
      <c r="E19" s="10">
        <v>6193</v>
      </c>
      <c r="F19" s="10">
        <v>6193</v>
      </c>
      <c r="G19" s="10">
        <v>6193</v>
      </c>
      <c r="H19" s="10">
        <v>6193</v>
      </c>
      <c r="I19" s="10"/>
      <c r="J19" s="10"/>
      <c r="K19" s="10"/>
      <c r="L19" s="10"/>
      <c r="M19" s="10"/>
      <c r="N19" s="10"/>
      <c r="O19" s="7">
        <f>SUM(C19:N19)</f>
        <v>37158</v>
      </c>
    </row>
    <row r="20" spans="1:15" ht="31.5">
      <c r="A20" s="11" t="s">
        <v>10</v>
      </c>
      <c r="B20" s="10" t="s">
        <v>9</v>
      </c>
      <c r="C20" s="10"/>
      <c r="D20" s="10"/>
      <c r="E20" s="10"/>
      <c r="F20" s="10"/>
      <c r="G20" s="10"/>
      <c r="H20" s="10"/>
      <c r="I20" s="10">
        <v>6193</v>
      </c>
      <c r="J20" s="10">
        <v>6193</v>
      </c>
      <c r="K20" s="10">
        <v>6193</v>
      </c>
      <c r="L20" s="10">
        <v>6193</v>
      </c>
      <c r="M20" s="10">
        <v>6193</v>
      </c>
      <c r="N20" s="10">
        <v>6193</v>
      </c>
      <c r="O20" s="7">
        <f>SUM(I20:N20)</f>
        <v>37158</v>
      </c>
    </row>
    <row r="21" spans="1:15" ht="15.75">
      <c r="A21" s="9" t="s">
        <v>8</v>
      </c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7">
        <f>O19+O18+O17+O16+O15+O14+O10</f>
        <v>426632.71525000001</v>
      </c>
    </row>
    <row r="24" spans="1:15" ht="15.75">
      <c r="A24" s="2"/>
      <c r="B24" s="6" t="s">
        <v>7</v>
      </c>
      <c r="C24" s="6" t="s">
        <v>6</v>
      </c>
    </row>
    <row r="25" spans="1:15" ht="15.75">
      <c r="A25" s="5" t="s">
        <v>5</v>
      </c>
      <c r="B25" s="1">
        <v>597864.68000000005</v>
      </c>
      <c r="C25" s="1">
        <v>439724.21</v>
      </c>
    </row>
    <row r="26" spans="1:15" ht="15.75">
      <c r="A26" s="5" t="s">
        <v>4</v>
      </c>
      <c r="B26" s="4">
        <v>49479.79</v>
      </c>
      <c r="C26" s="4">
        <v>51709.56</v>
      </c>
    </row>
    <row r="27" spans="1:15" ht="15.75">
      <c r="A27" s="2" t="s">
        <v>3</v>
      </c>
      <c r="B27" s="3"/>
      <c r="C27" s="3">
        <v>58850.05</v>
      </c>
    </row>
    <row r="28" spans="1:15" ht="15.75">
      <c r="A28" s="2" t="s">
        <v>2</v>
      </c>
      <c r="B28" s="1"/>
      <c r="C28" s="3">
        <f>C25+C27+C26-O21</f>
        <v>123651.10475000006</v>
      </c>
    </row>
    <row r="29" spans="1:15" ht="15.75">
      <c r="A29" s="2" t="s">
        <v>1</v>
      </c>
      <c r="B29" s="1"/>
      <c r="C29" s="1">
        <v>2507.1</v>
      </c>
    </row>
    <row r="30" spans="1:15" ht="15.75">
      <c r="A30" s="2" t="s">
        <v>0</v>
      </c>
      <c r="B30" s="1"/>
      <c r="C30" s="1">
        <v>66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- 41</vt:lpstr>
      <vt:lpstr>'Кон. - 41'!Область_печати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2020-06-09T10:02:28Z</dcterms:created>
  <dcterms:modified xsi:type="dcterms:W3CDTF">2020-06-09T10:02:39Z</dcterms:modified>
</cp:coreProperties>
</file>