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2935" windowHeight="10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20" i="1"/>
  <c r="N19"/>
  <c r="M19"/>
  <c r="L19"/>
  <c r="K19"/>
  <c r="J19"/>
  <c r="I19"/>
  <c r="H19"/>
  <c r="G19"/>
  <c r="F19"/>
  <c r="E19"/>
  <c r="D19"/>
  <c r="C19"/>
  <c r="O19" s="1"/>
  <c r="N18"/>
  <c r="M18"/>
  <c r="L18"/>
  <c r="K18"/>
  <c r="J18"/>
  <c r="I18"/>
  <c r="H18"/>
  <c r="G18"/>
  <c r="F18"/>
  <c r="E18"/>
  <c r="D18"/>
  <c r="C18"/>
  <c r="O18" s="1"/>
  <c r="O16"/>
  <c r="O15"/>
  <c r="O14"/>
  <c r="N9"/>
  <c r="M9"/>
  <c r="L9"/>
  <c r="K9"/>
  <c r="J9"/>
  <c r="I9"/>
  <c r="H9"/>
  <c r="G9"/>
  <c r="F9"/>
  <c r="E9"/>
  <c r="D9"/>
  <c r="C9"/>
  <c r="O9" s="1"/>
  <c r="O8"/>
  <c r="O7"/>
  <c r="F6"/>
  <c r="O6" s="1"/>
  <c r="F4"/>
  <c r="O4" s="1"/>
  <c r="O10" s="1"/>
  <c r="O21" s="1"/>
  <c r="C26" s="1"/>
</calcChain>
</file>

<file path=xl/sharedStrings.xml><?xml version="1.0" encoding="utf-8"?>
<sst xmlns="http://schemas.openxmlformats.org/spreadsheetml/2006/main" count="64" uniqueCount="46">
  <si>
    <t>Адрес: Конституции, дом 10б  2017 г.</t>
  </si>
  <si>
    <t>работы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</si>
  <si>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</si>
  <si>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</si>
  <si>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</si>
  <si>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</si>
  <si>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</si>
  <si>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</si>
  <si>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</si>
  <si>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</si>
  <si>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</si>
  <si>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</si>
  <si>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</si>
  <si>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</si>
  <si>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год: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</si>
  <si>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</si>
  <si>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 xml:space="preserve">ООО "Техник" </t>
  </si>
  <si>
    <t>Виды работ</t>
  </si>
  <si>
    <t>Замена участка кабеля - 10 п.м.; Замена патрона - 4 шт.; Замена ламп - 4 шт. в подвале</t>
  </si>
  <si>
    <t>Прокладка трубопровода - 2 м.; Демонтаж чугунной трубы - 2 м. в подвале; Очистка "РЩ" от пыли; посторонних предметов - 7 шт.; Замена пробковых предохранителей на выкл. - 20 шт.; Монтаж сжима - 9 шт.; Монтаж пакетного выключателя - 2 шт.; Установка выкл. напряжения - 10 шт.; Монтаж скрутки - 1 упаковка; Определение мест короткого замыкания в ванной, туалете, спальне - 3 шт.; Монтаж кабель-канала с помощью перфоратора и дюбель/ гвоздей - 20 п.м.; Монтаж в кабель/канале провода - 20 п.м.; Монтаж рампределительной коробки и разделка кабеля - 3 шт.; Замена выключателя двухклавишного - 1 шт. в кв. 22</t>
  </si>
  <si>
    <t>Смена чугунной задвижки на стальную Ду 50 - 1 шт. в подвале</t>
  </si>
  <si>
    <t>Замена патрона - 1 шт. подъезд 1</t>
  </si>
  <si>
    <t>Отключение дома от трансформат. подстанции; Замена трансформаторов - 3 шт.; Очистка от ржавчины нулевой плнки "РЩ" в "ВРУ"</t>
  </si>
  <si>
    <t>Демонтаж трансформаторов тока - 3 шт.; протяжка крепежа вводного распределит. устройства - 50 шт.; зачистка "нулевой" шины в щите, замена крепежа - 8 шт.; Монтаж трансформаторов тока - 3 шт. "ВРУ"</t>
  </si>
  <si>
    <t>Материалы</t>
  </si>
  <si>
    <t>Комплексное техническое обслуживание лифтов и ЛДСС</t>
  </si>
  <si>
    <t>Курганлифт; Ураллифтналадка</t>
  </si>
  <si>
    <t>Работа по обеспечению вывоза бытовых отходов</t>
  </si>
  <si>
    <t xml:space="preserve">Чистый двор (КГМ, без ТБО) 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</si>
  <si>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</si>
  <si>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Итого:</t>
  </si>
  <si>
    <t>Адрес: Конституции, дом 10б 2017 г.</t>
  </si>
  <si>
    <t xml:space="preserve">Ремонт кровли в доме </t>
  </si>
  <si>
    <t>ООО "Дорсервис"</t>
  </si>
  <si>
    <t>Прогресс 2,5%</t>
  </si>
  <si>
    <t>ОДН</t>
  </si>
  <si>
    <t>Услуги вычислительного центра</t>
  </si>
  <si>
    <t>Софтиком</t>
  </si>
  <si>
    <t>Паспортный</t>
  </si>
  <si>
    <t>Услуги по благоустройству территории</t>
  </si>
  <si>
    <t>ИП Соколов А.В.</t>
  </si>
  <si>
    <t>Начислено</t>
  </si>
  <si>
    <t>Оплачено</t>
  </si>
  <si>
    <t xml:space="preserve">Остаток на начало 01.01.2018г. </t>
  </si>
  <si>
    <t xml:space="preserve">площадь </t>
  </si>
  <si>
    <t>л/сч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</si>
</sst>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#,##0.00_ ;[Red]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indexed="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4" applyNumberFormat="1" applyFont="1" applyBorder="1" applyAlignment="1">
      <alignment horizontal="center" vertical="center"/>
    </xf>
    <xf numFmtId="165" fontId="4" fillId="0" borderId="1" xfId="5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165" fontId="4" fillId="0" borderId="1" xfId="5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4" fontId="4" fillId="0" borderId="3" xfId="5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</cellXfs>
  <cellStyles count="6">
    <cellStyle name="Обычный" xfId="0" builtinId="0"/>
    <cellStyle name="Обычный 2" xfId="2"/>
    <cellStyle name="Обычный_3-20а" xfId="4"/>
    <cellStyle name="Обычный_5-3" xfId="5"/>
    <cellStyle name="Обычный_Кр-1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sqref="A1:XFD1048576"/>
    </sheetView>
  </sheetViews>
  <sheetFormatPr defaultRowHeight="15"/>
  <cols>
    <col min="1" max="1" width="30.5703125" customWidth="1"/>
    <col min="2" max="2" width="19" customWidth="1"/>
    <col min="3" max="3" width="22.85546875" customWidth="1"/>
    <col min="4" max="4" width="18.5703125" customWidth="1"/>
    <col min="5" max="5" width="12.140625" customWidth="1"/>
    <col min="6" max="6" width="35" customWidth="1"/>
    <col min="7" max="7" width="12" customWidth="1"/>
    <col min="8" max="8" width="28" customWidth="1"/>
    <col min="9" max="9" width="11" customWidth="1"/>
    <col min="10" max="10" width="11.42578125" customWidth="1"/>
    <col min="11" max="11" width="11.28515625" customWidth="1"/>
    <col min="12" max="12" width="9.28515625" customWidth="1"/>
    <col min="13" max="13" width="11.85546875" customWidth="1"/>
    <col min="14" max="14" width="14.5703125" customWidth="1"/>
    <col min="15" max="15" width="14.42578125" bestFit="1" customWidth="1"/>
  </cols>
  <sheetData>
    <row r="1" spans="1:15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>
      <c r="A3" s="3" t="s">
        <v>1</v>
      </c>
      <c r="B3" s="3"/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14</v>
      </c>
    </row>
    <row r="4" spans="1:15" ht="126" customHeight="1">
      <c r="A4" s="6" t="s">
        <v>15</v>
      </c>
      <c r="B4" s="7" t="s">
        <v>16</v>
      </c>
      <c r="C4" s="8"/>
      <c r="D4" s="9">
        <v>695</v>
      </c>
      <c r="E4" s="10"/>
      <c r="F4" s="11">
        <f>512+10115</f>
        <v>10627</v>
      </c>
      <c r="G4" s="11"/>
      <c r="H4" s="10">
        <v>549</v>
      </c>
      <c r="I4" s="10"/>
      <c r="J4" s="12"/>
      <c r="K4" s="13"/>
      <c r="L4" s="11">
        <v>62</v>
      </c>
      <c r="M4" s="11">
        <v>1080</v>
      </c>
      <c r="N4" s="14">
        <v>1856</v>
      </c>
      <c r="O4" s="15">
        <f>SUM(C4:N4)</f>
        <v>14869</v>
      </c>
    </row>
    <row r="5" spans="1:15" ht="333" customHeight="1">
      <c r="A5" s="6" t="s">
        <v>17</v>
      </c>
      <c r="B5" s="7"/>
      <c r="C5" s="16"/>
      <c r="D5" s="17" t="s">
        <v>18</v>
      </c>
      <c r="E5" s="18"/>
      <c r="F5" s="18" t="s">
        <v>19</v>
      </c>
      <c r="G5" s="19"/>
      <c r="H5" s="20" t="s">
        <v>20</v>
      </c>
      <c r="I5" s="19"/>
      <c r="J5" s="19"/>
      <c r="K5" s="21"/>
      <c r="L5" s="19" t="s">
        <v>21</v>
      </c>
      <c r="M5" s="21" t="s">
        <v>22</v>
      </c>
      <c r="N5" s="22" t="s">
        <v>23</v>
      </c>
      <c r="O5" s="15"/>
    </row>
    <row r="6" spans="1:15" ht="47.25" customHeight="1">
      <c r="A6" s="6" t="s">
        <v>24</v>
      </c>
      <c r="B6" s="23"/>
      <c r="C6" s="23"/>
      <c r="D6" s="23">
        <v>109.86</v>
      </c>
      <c r="E6" s="9">
        <v>888.07</v>
      </c>
      <c r="F6" s="24">
        <f>439.48+3073.25+1386.6</f>
        <v>4899.33</v>
      </c>
      <c r="G6" s="24"/>
      <c r="H6" s="24">
        <v>1867.54</v>
      </c>
      <c r="I6" s="25"/>
      <c r="J6" s="25"/>
      <c r="K6" s="26"/>
      <c r="L6" s="25">
        <v>16.920000000000002</v>
      </c>
      <c r="M6" s="26"/>
      <c r="N6" s="27">
        <v>1199.93</v>
      </c>
      <c r="O6" s="15">
        <f>SUM(B6:N6)</f>
        <v>8981.65</v>
      </c>
    </row>
    <row r="7" spans="1:15" ht="47.25" customHeight="1">
      <c r="A7" s="6" t="s">
        <v>25</v>
      </c>
      <c r="B7" s="23" t="s">
        <v>26</v>
      </c>
      <c r="C7" s="23"/>
      <c r="D7" s="23"/>
      <c r="E7" s="28"/>
      <c r="F7" s="29"/>
      <c r="G7" s="29"/>
      <c r="H7" s="19"/>
      <c r="I7" s="19"/>
      <c r="J7" s="19"/>
      <c r="K7" s="19"/>
      <c r="L7" s="19"/>
      <c r="M7" s="19"/>
      <c r="N7" s="19"/>
      <c r="O7" s="15">
        <f>SUM(C7:N7)</f>
        <v>0</v>
      </c>
    </row>
    <row r="8" spans="1:15" ht="31.5">
      <c r="A8" s="6" t="s">
        <v>27</v>
      </c>
      <c r="B8" s="8" t="s">
        <v>28</v>
      </c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15">
        <f>SUM(C8:N8)</f>
        <v>0</v>
      </c>
    </row>
    <row r="9" spans="1:15" ht="94.5">
      <c r="A9" s="23" t="s">
        <v>29</v>
      </c>
      <c r="B9" s="8"/>
      <c r="C9" s="30">
        <f>1097.03*4.1</f>
        <v>4497.8229999999994</v>
      </c>
      <c r="D9" s="30">
        <f t="shared" ref="D9:N9" si="0">1097.03*4.1</f>
        <v>4497.8229999999994</v>
      </c>
      <c r="E9" s="30">
        <f t="shared" si="0"/>
        <v>4497.8229999999994</v>
      </c>
      <c r="F9" s="30">
        <f t="shared" si="0"/>
        <v>4497.8229999999994</v>
      </c>
      <c r="G9" s="30">
        <f t="shared" si="0"/>
        <v>4497.8229999999994</v>
      </c>
      <c r="H9" s="30">
        <f t="shared" si="0"/>
        <v>4497.8229999999994</v>
      </c>
      <c r="I9" s="30">
        <f t="shared" si="0"/>
        <v>4497.8229999999994</v>
      </c>
      <c r="J9" s="30">
        <f t="shared" si="0"/>
        <v>4497.8229999999994</v>
      </c>
      <c r="K9" s="30">
        <f t="shared" si="0"/>
        <v>4497.8229999999994</v>
      </c>
      <c r="L9" s="30">
        <f t="shared" si="0"/>
        <v>4497.8229999999994</v>
      </c>
      <c r="M9" s="30">
        <f t="shared" si="0"/>
        <v>4497.8229999999994</v>
      </c>
      <c r="N9" s="30">
        <f t="shared" si="0"/>
        <v>4497.8229999999994</v>
      </c>
      <c r="O9" s="31">
        <f>SUM(C9:N9)</f>
        <v>53973.875999999982</v>
      </c>
    </row>
    <row r="10" spans="1:15" ht="15.75">
      <c r="A10" s="32" t="s">
        <v>30</v>
      </c>
      <c r="B10" s="32"/>
      <c r="C10" s="32"/>
      <c r="D10" s="32"/>
      <c r="E10" s="32"/>
      <c r="F10" s="32"/>
      <c r="G10" s="15"/>
      <c r="H10" s="15"/>
      <c r="I10" s="15"/>
      <c r="J10" s="15"/>
      <c r="K10" s="15"/>
      <c r="L10" s="15"/>
      <c r="M10" s="15"/>
      <c r="N10" s="15"/>
      <c r="O10" s="15">
        <f>SUM(O4:O9)</f>
        <v>77824.525999999983</v>
      </c>
    </row>
    <row r="11" spans="1:15" ht="15.75">
      <c r="A11" s="1" t="s">
        <v>31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75">
      <c r="A13" s="3" t="s">
        <v>1</v>
      </c>
      <c r="B13" s="3"/>
      <c r="C13" s="3" t="s">
        <v>2</v>
      </c>
      <c r="D13" s="3" t="s">
        <v>3</v>
      </c>
      <c r="E13" s="3" t="s">
        <v>4</v>
      </c>
      <c r="F13" s="3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4" t="s">
        <v>11</v>
      </c>
      <c r="M13" s="4" t="s">
        <v>12</v>
      </c>
      <c r="N13" s="4" t="s">
        <v>13</v>
      </c>
      <c r="O13" s="5" t="s">
        <v>14</v>
      </c>
    </row>
    <row r="14" spans="1:15" ht="110.25">
      <c r="A14" s="6" t="s">
        <v>15</v>
      </c>
      <c r="B14" s="8" t="s">
        <v>16</v>
      </c>
      <c r="C14" s="9">
        <v>3851</v>
      </c>
      <c r="D14" s="9">
        <v>3851</v>
      </c>
      <c r="E14" s="9">
        <v>3851</v>
      </c>
      <c r="F14" s="9">
        <v>3851</v>
      </c>
      <c r="G14" s="9">
        <v>3851</v>
      </c>
      <c r="H14" s="9">
        <v>3851</v>
      </c>
      <c r="I14" s="9">
        <v>3851</v>
      </c>
      <c r="J14" s="9">
        <v>3851</v>
      </c>
      <c r="K14" s="9">
        <v>3851</v>
      </c>
      <c r="L14" s="9">
        <v>3851</v>
      </c>
      <c r="M14" s="9">
        <v>3851</v>
      </c>
      <c r="N14" s="9">
        <v>3851</v>
      </c>
      <c r="O14" s="15">
        <f>SUM(C14:N14)</f>
        <v>46212</v>
      </c>
    </row>
    <row r="15" spans="1:15" ht="15.75">
      <c r="A15" s="6" t="s">
        <v>32</v>
      </c>
      <c r="B15" s="8" t="s">
        <v>33</v>
      </c>
      <c r="C15" s="23"/>
      <c r="D15" s="23"/>
      <c r="E15" s="23"/>
      <c r="F15" s="23"/>
      <c r="G15" s="19">
        <v>88000</v>
      </c>
      <c r="H15" s="20"/>
      <c r="I15" s="19"/>
      <c r="J15" s="19"/>
      <c r="K15" s="21"/>
      <c r="L15" s="19"/>
      <c r="M15" s="21"/>
      <c r="N15" s="22"/>
      <c r="O15" s="15">
        <f t="shared" ref="O15:O20" si="1">SUM(C15:N15)</f>
        <v>88000</v>
      </c>
    </row>
    <row r="16" spans="1:15" ht="18" customHeight="1">
      <c r="A16" s="33" t="s">
        <v>34</v>
      </c>
      <c r="B16" s="8"/>
      <c r="C16" s="3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5">
        <f>183691.64*2.5/100</f>
        <v>4592.2910000000002</v>
      </c>
    </row>
    <row r="17" spans="1:15" ht="24.75" customHeight="1">
      <c r="A17" s="35" t="s">
        <v>35</v>
      </c>
      <c r="C17" s="8"/>
      <c r="D17" s="8"/>
      <c r="E17" s="8"/>
      <c r="F17" s="8"/>
      <c r="G17" s="4"/>
      <c r="H17" s="4"/>
      <c r="I17" s="9"/>
      <c r="J17" s="9"/>
      <c r="K17" s="4"/>
      <c r="L17" s="34"/>
      <c r="M17" s="36"/>
      <c r="N17" s="9"/>
      <c r="O17" s="15">
        <v>12442.5</v>
      </c>
    </row>
    <row r="18" spans="1:15" ht="30" customHeight="1">
      <c r="A18" s="35" t="s">
        <v>36</v>
      </c>
      <c r="B18" s="8" t="s">
        <v>37</v>
      </c>
      <c r="C18" s="8">
        <f>26*4</f>
        <v>104</v>
      </c>
      <c r="D18" s="8">
        <f t="shared" ref="D18:N18" si="2">26*4</f>
        <v>104</v>
      </c>
      <c r="E18" s="8">
        <f t="shared" si="2"/>
        <v>104</v>
      </c>
      <c r="F18" s="8">
        <f t="shared" si="2"/>
        <v>104</v>
      </c>
      <c r="G18" s="8">
        <f t="shared" si="2"/>
        <v>104</v>
      </c>
      <c r="H18" s="8">
        <f t="shared" si="2"/>
        <v>104</v>
      </c>
      <c r="I18" s="8">
        <f t="shared" si="2"/>
        <v>104</v>
      </c>
      <c r="J18" s="8">
        <f t="shared" si="2"/>
        <v>104</v>
      </c>
      <c r="K18" s="8">
        <f t="shared" si="2"/>
        <v>104</v>
      </c>
      <c r="L18" s="8">
        <f t="shared" si="2"/>
        <v>104</v>
      </c>
      <c r="M18" s="8">
        <f t="shared" si="2"/>
        <v>104</v>
      </c>
      <c r="N18" s="8">
        <f t="shared" si="2"/>
        <v>104</v>
      </c>
      <c r="O18" s="15">
        <f>SUM(C18:N18)</f>
        <v>1248</v>
      </c>
    </row>
    <row r="19" spans="1:15" ht="15.75">
      <c r="A19" s="33" t="s">
        <v>38</v>
      </c>
      <c r="B19" s="8"/>
      <c r="C19" s="30">
        <f>1097.03*0.2</f>
        <v>219.40600000000001</v>
      </c>
      <c r="D19" s="30">
        <f t="shared" ref="D19:N19" si="3">1097.03*0.2</f>
        <v>219.40600000000001</v>
      </c>
      <c r="E19" s="30">
        <f t="shared" si="3"/>
        <v>219.40600000000001</v>
      </c>
      <c r="F19" s="30">
        <f t="shared" si="3"/>
        <v>219.40600000000001</v>
      </c>
      <c r="G19" s="30">
        <f t="shared" si="3"/>
        <v>219.40600000000001</v>
      </c>
      <c r="H19" s="30">
        <f t="shared" si="3"/>
        <v>219.40600000000001</v>
      </c>
      <c r="I19" s="30">
        <f t="shared" si="3"/>
        <v>219.40600000000001</v>
      </c>
      <c r="J19" s="30">
        <f t="shared" si="3"/>
        <v>219.40600000000001</v>
      </c>
      <c r="K19" s="30">
        <f t="shared" si="3"/>
        <v>219.40600000000001</v>
      </c>
      <c r="L19" s="30">
        <f t="shared" si="3"/>
        <v>219.40600000000001</v>
      </c>
      <c r="M19" s="30">
        <f t="shared" si="3"/>
        <v>219.40600000000001</v>
      </c>
      <c r="N19" s="30">
        <f t="shared" si="3"/>
        <v>219.40600000000001</v>
      </c>
      <c r="O19" s="31">
        <f>SUM(C19:N19)</f>
        <v>2632.8719999999998</v>
      </c>
    </row>
    <row r="20" spans="1:15" ht="31.5">
      <c r="A20" s="33" t="s">
        <v>39</v>
      </c>
      <c r="B20" s="8" t="s">
        <v>40</v>
      </c>
      <c r="C20" s="8">
        <v>2710</v>
      </c>
      <c r="D20" s="8">
        <v>2710</v>
      </c>
      <c r="E20" s="8">
        <v>2710</v>
      </c>
      <c r="F20" s="8">
        <v>2710</v>
      </c>
      <c r="G20" s="8">
        <v>2710</v>
      </c>
      <c r="H20" s="8">
        <v>2710</v>
      </c>
      <c r="I20" s="8">
        <v>2710</v>
      </c>
      <c r="J20" s="8">
        <v>2710</v>
      </c>
      <c r="K20" s="8">
        <v>2710</v>
      </c>
      <c r="L20" s="8">
        <v>2710</v>
      </c>
      <c r="M20" s="8">
        <v>2710</v>
      </c>
      <c r="N20" s="8">
        <v>2710</v>
      </c>
      <c r="O20" s="15">
        <f t="shared" si="1"/>
        <v>32520</v>
      </c>
    </row>
    <row r="21" spans="1:15" ht="15.75">
      <c r="A21" s="32" t="s">
        <v>30</v>
      </c>
      <c r="B21" s="32"/>
      <c r="C21" s="32"/>
      <c r="D21" s="32"/>
      <c r="E21" s="32"/>
      <c r="F21" s="32"/>
      <c r="G21" s="15"/>
      <c r="H21" s="15"/>
      <c r="I21" s="15"/>
      <c r="J21" s="15"/>
      <c r="K21" s="15"/>
      <c r="L21" s="15"/>
      <c r="M21" s="15"/>
      <c r="N21" s="15"/>
      <c r="O21" s="15">
        <f>O10+O14+O15+O16+O17+O19+O20+O18</f>
        <v>265472.18900000001</v>
      </c>
    </row>
    <row r="23" spans="1:15" ht="15.75">
      <c r="B23" s="37" t="s">
        <v>41</v>
      </c>
      <c r="C23" s="37" t="s">
        <v>42</v>
      </c>
    </row>
    <row r="24" spans="1:15" ht="15.75">
      <c r="A24" t="s">
        <v>14</v>
      </c>
      <c r="B24" s="34">
        <v>180600.43</v>
      </c>
      <c r="C24" s="38">
        <v>183691.64</v>
      </c>
    </row>
    <row r="26" spans="1:15">
      <c r="A26" t="s">
        <v>43</v>
      </c>
      <c r="B26" s="39"/>
      <c r="C26" s="39">
        <f>C24-O21</f>
        <v>-81780.548999999999</v>
      </c>
    </row>
    <row r="28" spans="1:15">
      <c r="A28" t="s">
        <v>44</v>
      </c>
      <c r="C28">
        <v>1097.03</v>
      </c>
    </row>
    <row r="29" spans="1:15">
      <c r="A29" t="s">
        <v>45</v>
      </c>
      <c r="C29">
        <v>26</v>
      </c>
    </row>
  </sheetData>
  <mergeCells count="3">
    <mergeCell ref="A1:O1"/>
    <mergeCell ref="B4:B5"/>
    <mergeCell ref="A11:O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2019-01-21T09:31:02Z</dcterms:created>
  <dcterms:modified xsi:type="dcterms:W3CDTF">2019-01-21T09:32:21Z</dcterms:modified>
</cp:coreProperties>
</file>