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2935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9" i="1"/>
  <c r="N18"/>
  <c r="M18"/>
  <c r="L18"/>
  <c r="K18"/>
  <c r="J18"/>
  <c r="I18"/>
  <c r="H18"/>
  <c r="G18"/>
  <c r="F18"/>
  <c r="E18"/>
  <c r="D18"/>
  <c r="C18"/>
  <c r="O18" s="1"/>
  <c r="N17"/>
  <c r="M17"/>
  <c r="L17"/>
  <c r="K17"/>
  <c r="J17"/>
  <c r="I17"/>
  <c r="H17"/>
  <c r="G17"/>
  <c r="F17"/>
  <c r="E17"/>
  <c r="D17"/>
  <c r="C17"/>
  <c r="O17" s="1"/>
  <c r="O15"/>
  <c r="O14"/>
  <c r="O8"/>
  <c r="N7"/>
  <c r="M7"/>
  <c r="L7"/>
  <c r="K7"/>
  <c r="J7"/>
  <c r="I7"/>
  <c r="H7"/>
  <c r="G7"/>
  <c r="F7"/>
  <c r="E7"/>
  <c r="D7"/>
  <c r="C7"/>
  <c r="O7" s="1"/>
  <c r="F6"/>
  <c r="O6" s="1"/>
  <c r="L4"/>
  <c r="J4"/>
  <c r="O4" s="1"/>
  <c r="O10" s="1"/>
  <c r="O20" l="1"/>
  <c r="C25" s="1"/>
</calcChain>
</file>

<file path=xl/sharedStrings.xml><?xml version="1.0" encoding="utf-8"?>
<sst xmlns="http://schemas.openxmlformats.org/spreadsheetml/2006/main" count="60" uniqueCount="41">
  <si>
    <t>Адрес: Галкино, дом 5 2017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</si>
  <si>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</si>
  <si>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</si>
  <si>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</si>
  <si>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</si>
  <si>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</si>
  <si>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</si>
  <si>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</si>
  <si>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</si>
  <si>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</si>
  <si>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</si>
  <si>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</si>
  <si>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</si>
  <si>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</si>
  <si>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</si>
  <si>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</si>
  <si>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ООО "Техник" </t>
  </si>
  <si>
    <t>Виды работ</t>
  </si>
  <si>
    <t>Врезка вентиля Ду 15 - 2 шт.; Демонтаж стальной трубы Ду 15 - 44 м.; Прокладка трубопровода ПП Ду 20 - 44 м. в 4 подъезде</t>
  </si>
  <si>
    <t>Установка выключателя автомат - 2 шт. в кв. 1</t>
  </si>
  <si>
    <t xml:space="preserve">Ремонт штукатурки стен - 56 кв.м.; Окраска клеевыми составами - 140 кв.м.; Простая масляная окраска стен - 33 кв.м.; Простая масляная окраска ранее окрашенных стен с подготовкой и расчисткой старой краски до 35 % - 78 кв.м.; Простая масляная окраска ранее окрашенных окон без подготовки с расчисткой старой краски до 10 % - 12 кв.м.; Простая масляная окраска ранее окрашенных дверей с подготовкой и расчисткой старой краски до 10 % - 7,3 кв.м.; Окраска масляными составами торцов лестничных маршей - 5,4 кв.м.; Окраска масляными составами ранее окрашенных поручней - 4,3 кв.м.; Окраска масляными составами ранее окрашенных металлических решеток и оград без рельефа за 1 раз - 18 кв.м.; Окраска масляными составами ранее окрашенных поверхностей стальных и чугунных труб - 8,8 кв.м.; Окраска масляными составами ранее окрашенных металлических поверхностей (почт. ящики, эл. щиты) - 5,3 кв.м.; Установка и разборка внутренних инвентарных лесов - 4 кв.м. в подъезде №2 </t>
  </si>
  <si>
    <t>Демонтаж чугунной трубы Ду 110 - 4 м.; Прокладка трубопровода КНС из ПП Ду 110 - 4 м. в подвале; Замена выключателя - 1 шт. подъезд 3</t>
  </si>
  <si>
    <t>Замена неисправных патронов - 4 шт. в подвале; Прокладка стальной трубы Ду 57 - 4 м.; Прокладка трубопровода ПП Ду 25 - 4 м.; Демонтаж стальной трубы Ду 57 - 4 м.; Демонтаж стальной трубы Ду 25 - 4 м.; Врезка вентиля Ду 15 - 2 шт.; Врезка вентиля Ду 20 - 2 шт. в подвале</t>
  </si>
  <si>
    <t>Прокладка трубопровода КНС из ПП Ду 110 - 18,5м.; Прокладка трубопровода ПП Ду 32 - 22 м.; Демонтаж стальной трубы Ду 25 - 22м.; Демонтаж чугунной трубы Ду 110 - 18,5 м. в кв. 45,48,51</t>
  </si>
  <si>
    <t>Материалы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</si>
  <si>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</si>
  <si>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Работа по обеспечению вывоза бытовых отходов</t>
  </si>
  <si>
    <t xml:space="preserve">Чистый двор (КГМ, без ТБО) </t>
  </si>
  <si>
    <t>Итого: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</si>
  <si>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</si>
  <si>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</si>
  <si>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</si>
  <si>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</si>
  <si>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</si>
  <si>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Услуги по благоустройству территории</t>
  </si>
  <si>
    <t>ИП Соколов А.В.</t>
  </si>
  <si>
    <t>Начислено</t>
  </si>
  <si>
    <t>Оплачено</t>
  </si>
  <si>
    <t xml:space="preserve">Остаток на начало 01.01.2018г. </t>
  </si>
  <si>
    <t xml:space="preserve">площадь </t>
  </si>
  <si>
    <t>л/сч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</si>
</sst>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_3-20а" xfId="4"/>
    <cellStyle name="Обычный_5-3" xfId="5"/>
    <cellStyle name="Обычный_Кр-1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sqref="A1:XFD1048576"/>
    </sheetView>
  </sheetViews>
  <sheetFormatPr defaultRowHeight="15"/>
  <cols>
    <col min="1" max="1" width="31" customWidth="1"/>
    <col min="2" max="2" width="21" customWidth="1"/>
    <col min="3" max="3" width="11.7109375" customWidth="1"/>
    <col min="4" max="4" width="20.28515625" customWidth="1"/>
    <col min="5" max="5" width="10.85546875" customWidth="1"/>
    <col min="6" max="6" width="11.28515625" customWidth="1"/>
    <col min="7" max="7" width="10.85546875" customWidth="1"/>
    <col min="8" max="8" width="11.5703125" customWidth="1"/>
    <col min="9" max="9" width="49" customWidth="1"/>
    <col min="10" max="10" width="14.28515625" customWidth="1"/>
    <col min="11" max="11" width="12.7109375" customWidth="1"/>
    <col min="12" max="12" width="21.85546875" customWidth="1"/>
    <col min="13" max="13" width="12.7109375" customWidth="1"/>
    <col min="14" max="14" width="12" customWidth="1"/>
    <col min="15" max="15" width="16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</row>
    <row r="4" spans="1:15" ht="56.25" customHeight="1">
      <c r="A4" s="6" t="s">
        <v>15</v>
      </c>
      <c r="B4" s="7" t="s">
        <v>16</v>
      </c>
      <c r="C4" s="8"/>
      <c r="D4" s="9">
        <v>32309</v>
      </c>
      <c r="E4" s="10"/>
      <c r="F4" s="11">
        <v>302</v>
      </c>
      <c r="G4" s="11"/>
      <c r="H4" s="10"/>
      <c r="I4" s="10">
        <v>34256</v>
      </c>
      <c r="J4" s="12">
        <f>1007+34</f>
        <v>1041</v>
      </c>
      <c r="K4" s="13"/>
      <c r="L4" s="11">
        <f>230+7778</f>
        <v>8008</v>
      </c>
      <c r="M4" s="11"/>
      <c r="N4" s="14">
        <v>14246</v>
      </c>
      <c r="O4" s="15">
        <f>SUM(C4:N4)</f>
        <v>90162</v>
      </c>
    </row>
    <row r="5" spans="1:15" ht="409.5" customHeight="1">
      <c r="A5" s="6" t="s">
        <v>17</v>
      </c>
      <c r="B5" s="7"/>
      <c r="C5" s="8"/>
      <c r="D5" s="16" t="s">
        <v>18</v>
      </c>
      <c r="E5" s="17"/>
      <c r="F5" s="17" t="s">
        <v>19</v>
      </c>
      <c r="G5" s="18"/>
      <c r="H5" s="19"/>
      <c r="I5" s="18" t="s">
        <v>20</v>
      </c>
      <c r="J5" s="18" t="s">
        <v>21</v>
      </c>
      <c r="K5" s="20"/>
      <c r="L5" s="18" t="s">
        <v>22</v>
      </c>
      <c r="M5" s="20"/>
      <c r="N5" s="21" t="s">
        <v>23</v>
      </c>
      <c r="O5" s="15"/>
    </row>
    <row r="6" spans="1:15" ht="31.5" customHeight="1">
      <c r="A6" s="6" t="s">
        <v>24</v>
      </c>
      <c r="B6" s="22"/>
      <c r="C6" s="22"/>
      <c r="D6" s="22">
        <v>2194.8000000000002</v>
      </c>
      <c r="E6" s="9">
        <v>1312.1</v>
      </c>
      <c r="F6" s="23">
        <f>152.27+138.66</f>
        <v>290.93</v>
      </c>
      <c r="G6" s="23"/>
      <c r="H6" s="23"/>
      <c r="I6" s="24">
        <v>2000</v>
      </c>
      <c r="J6" s="24">
        <v>926.74</v>
      </c>
      <c r="K6" s="25"/>
      <c r="L6" s="24">
        <v>8448.77</v>
      </c>
      <c r="M6" s="25"/>
      <c r="N6" s="26">
        <v>9061.8700000000008</v>
      </c>
      <c r="O6" s="15">
        <f>SUM(B6:N6)</f>
        <v>24235.21</v>
      </c>
    </row>
    <row r="7" spans="1:15" ht="99" customHeight="1">
      <c r="A7" s="27" t="s">
        <v>25</v>
      </c>
      <c r="B7" s="22"/>
      <c r="C7" s="22">
        <f>2858.8*4.1</f>
        <v>11721.08</v>
      </c>
      <c r="D7" s="22">
        <f t="shared" ref="D7:N7" si="0">2858.8*4.1</f>
        <v>11721.08</v>
      </c>
      <c r="E7" s="22">
        <f t="shared" si="0"/>
        <v>11721.08</v>
      </c>
      <c r="F7" s="22">
        <f t="shared" si="0"/>
        <v>11721.08</v>
      </c>
      <c r="G7" s="22">
        <f t="shared" si="0"/>
        <v>11721.08</v>
      </c>
      <c r="H7" s="22">
        <f t="shared" si="0"/>
        <v>11721.08</v>
      </c>
      <c r="I7" s="22">
        <f t="shared" si="0"/>
        <v>11721.08</v>
      </c>
      <c r="J7" s="22">
        <f t="shared" si="0"/>
        <v>11721.08</v>
      </c>
      <c r="K7" s="22">
        <f t="shared" si="0"/>
        <v>11721.08</v>
      </c>
      <c r="L7" s="22">
        <f t="shared" si="0"/>
        <v>11721.08</v>
      </c>
      <c r="M7" s="22">
        <f t="shared" si="0"/>
        <v>11721.08</v>
      </c>
      <c r="N7" s="22">
        <f t="shared" si="0"/>
        <v>11721.08</v>
      </c>
      <c r="O7" s="15">
        <f>SUM(C7:N7)</f>
        <v>140652.96</v>
      </c>
    </row>
    <row r="8" spans="1:15" ht="64.5" customHeight="1">
      <c r="A8" s="6" t="s">
        <v>26</v>
      </c>
      <c r="B8" s="8" t="s">
        <v>27</v>
      </c>
      <c r="C8" s="8"/>
      <c r="D8" s="8"/>
      <c r="E8" s="9">
        <v>198</v>
      </c>
      <c r="F8" s="9">
        <v>729.3</v>
      </c>
      <c r="G8" s="9">
        <v>742.5</v>
      </c>
      <c r="H8" s="9">
        <v>754.6</v>
      </c>
      <c r="I8" s="9">
        <v>440</v>
      </c>
      <c r="J8" s="9"/>
      <c r="K8" s="9"/>
      <c r="L8" s="9"/>
      <c r="M8" s="9"/>
      <c r="N8" s="9"/>
      <c r="O8" s="28">
        <f>SUM(C8:N8)</f>
        <v>2864.4</v>
      </c>
    </row>
    <row r="9" spans="1:15" ht="15.75">
      <c r="A9" s="6"/>
      <c r="B9" s="8"/>
      <c r="C9" s="8"/>
      <c r="D9" s="8"/>
      <c r="E9" s="8"/>
      <c r="F9" s="8"/>
      <c r="G9" s="13"/>
      <c r="H9" s="29"/>
      <c r="I9" s="30"/>
      <c r="J9" s="31"/>
      <c r="K9" s="13"/>
      <c r="L9" s="30"/>
      <c r="M9" s="31"/>
      <c r="N9" s="31"/>
      <c r="O9" s="15"/>
    </row>
    <row r="10" spans="1:15" ht="15.75">
      <c r="A10" s="32" t="s">
        <v>28</v>
      </c>
      <c r="B10" s="32"/>
      <c r="C10" s="32"/>
      <c r="D10" s="32"/>
      <c r="E10" s="32"/>
      <c r="F10" s="32"/>
      <c r="G10" s="15"/>
      <c r="H10" s="15"/>
      <c r="I10" s="15"/>
      <c r="J10" s="15"/>
      <c r="K10" s="15"/>
      <c r="L10" s="15"/>
      <c r="M10" s="15"/>
      <c r="N10" s="15"/>
      <c r="O10" s="15">
        <f>SUM(O4:O9)</f>
        <v>257914.56999999998</v>
      </c>
    </row>
    <row r="11" spans="1:15" ht="15.75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3" t="s">
        <v>1</v>
      </c>
      <c r="B13" s="3"/>
      <c r="C13" s="3" t="s">
        <v>2</v>
      </c>
      <c r="D13" s="3" t="s">
        <v>3</v>
      </c>
      <c r="E13" s="3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5" t="s">
        <v>14</v>
      </c>
    </row>
    <row r="14" spans="1:15" ht="181.5" customHeight="1">
      <c r="A14" s="6" t="s">
        <v>15</v>
      </c>
      <c r="B14" s="8" t="s">
        <v>16</v>
      </c>
      <c r="C14" s="9">
        <v>10034</v>
      </c>
      <c r="D14" s="9">
        <v>10034</v>
      </c>
      <c r="E14" s="9">
        <v>10034</v>
      </c>
      <c r="F14" s="9">
        <v>10034</v>
      </c>
      <c r="G14" s="9">
        <v>10034</v>
      </c>
      <c r="H14" s="9">
        <v>10034</v>
      </c>
      <c r="I14" s="9">
        <v>10034</v>
      </c>
      <c r="J14" s="9">
        <v>10034</v>
      </c>
      <c r="K14" s="9">
        <v>10034</v>
      </c>
      <c r="L14" s="9">
        <v>10034</v>
      </c>
      <c r="M14" s="9">
        <v>10034</v>
      </c>
      <c r="N14" s="9">
        <v>10034</v>
      </c>
      <c r="O14" s="15">
        <f>SUM(C14:N14)</f>
        <v>120408</v>
      </c>
    </row>
    <row r="15" spans="1:15" ht="25.5" customHeight="1">
      <c r="A15" s="33" t="s">
        <v>29</v>
      </c>
      <c r="B15" s="8"/>
      <c r="C15" s="22"/>
      <c r="D15" s="22"/>
      <c r="E15" s="22"/>
      <c r="F15" s="22"/>
      <c r="G15" s="18"/>
      <c r="H15" s="19"/>
      <c r="I15" s="18"/>
      <c r="J15" s="18"/>
      <c r="K15" s="20"/>
      <c r="L15" s="18"/>
      <c r="M15" s="20"/>
      <c r="N15" s="21"/>
      <c r="O15" s="15">
        <f>574864.91*2.5/100</f>
        <v>14371.622750000002</v>
      </c>
    </row>
    <row r="16" spans="1:15" ht="28.5" customHeight="1">
      <c r="A16" s="34" t="s">
        <v>30</v>
      </c>
      <c r="B16" s="35"/>
      <c r="C16" s="3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5">
        <v>62376.77</v>
      </c>
    </row>
    <row r="17" spans="1:15" ht="29.25" customHeight="1">
      <c r="A17" s="34" t="s">
        <v>31</v>
      </c>
      <c r="B17" s="8" t="s">
        <v>32</v>
      </c>
      <c r="C17" s="8">
        <f>63*4</f>
        <v>252</v>
      </c>
      <c r="D17" s="8">
        <f t="shared" ref="D17:N17" si="1">63*4</f>
        <v>252</v>
      </c>
      <c r="E17" s="8">
        <f t="shared" si="1"/>
        <v>252</v>
      </c>
      <c r="F17" s="8">
        <f t="shared" si="1"/>
        <v>252</v>
      </c>
      <c r="G17" s="8">
        <f t="shared" si="1"/>
        <v>252</v>
      </c>
      <c r="H17" s="8">
        <f t="shared" si="1"/>
        <v>252</v>
      </c>
      <c r="I17" s="8">
        <f t="shared" si="1"/>
        <v>252</v>
      </c>
      <c r="J17" s="8">
        <f t="shared" si="1"/>
        <v>252</v>
      </c>
      <c r="K17" s="8">
        <f t="shared" si="1"/>
        <v>252</v>
      </c>
      <c r="L17" s="8">
        <f t="shared" si="1"/>
        <v>252</v>
      </c>
      <c r="M17" s="8">
        <f t="shared" si="1"/>
        <v>252</v>
      </c>
      <c r="N17" s="8">
        <f t="shared" si="1"/>
        <v>252</v>
      </c>
      <c r="O17" s="28">
        <f>SUM(C17:N17)</f>
        <v>3024</v>
      </c>
    </row>
    <row r="18" spans="1:15" ht="28.5" customHeight="1">
      <c r="A18" s="33" t="s">
        <v>33</v>
      </c>
      <c r="B18" s="37"/>
      <c r="C18" s="8">
        <f>2858.8*0.2</f>
        <v>571.7600000000001</v>
      </c>
      <c r="D18" s="8">
        <f t="shared" ref="D18:N18" si="2">2858.8*0.2</f>
        <v>571.7600000000001</v>
      </c>
      <c r="E18" s="8">
        <f t="shared" si="2"/>
        <v>571.7600000000001</v>
      </c>
      <c r="F18" s="8">
        <f t="shared" si="2"/>
        <v>571.7600000000001</v>
      </c>
      <c r="G18" s="8">
        <f t="shared" si="2"/>
        <v>571.7600000000001</v>
      </c>
      <c r="H18" s="8">
        <f t="shared" si="2"/>
        <v>571.7600000000001</v>
      </c>
      <c r="I18" s="8">
        <f t="shared" si="2"/>
        <v>571.7600000000001</v>
      </c>
      <c r="J18" s="8">
        <f t="shared" si="2"/>
        <v>571.7600000000001</v>
      </c>
      <c r="K18" s="8">
        <f t="shared" si="2"/>
        <v>571.7600000000001</v>
      </c>
      <c r="L18" s="8">
        <f t="shared" si="2"/>
        <v>571.7600000000001</v>
      </c>
      <c r="M18" s="8">
        <f t="shared" si="2"/>
        <v>571.7600000000001</v>
      </c>
      <c r="N18" s="8">
        <f t="shared" si="2"/>
        <v>571.7600000000001</v>
      </c>
      <c r="O18" s="15">
        <f>SUM(C18:N18)</f>
        <v>6861.1200000000017</v>
      </c>
    </row>
    <row r="19" spans="1:15" ht="60.75" customHeight="1">
      <c r="A19" s="33" t="s">
        <v>34</v>
      </c>
      <c r="B19" s="8" t="s">
        <v>35</v>
      </c>
      <c r="C19" s="8">
        <v>7061</v>
      </c>
      <c r="D19" s="8">
        <v>7061</v>
      </c>
      <c r="E19" s="8">
        <v>7061</v>
      </c>
      <c r="F19" s="8">
        <v>7061</v>
      </c>
      <c r="G19" s="8">
        <v>7061</v>
      </c>
      <c r="H19" s="8">
        <v>7061</v>
      </c>
      <c r="I19" s="8">
        <v>7061</v>
      </c>
      <c r="J19" s="8">
        <v>7061</v>
      </c>
      <c r="K19" s="8">
        <v>7061</v>
      </c>
      <c r="L19" s="8">
        <v>7061</v>
      </c>
      <c r="M19" s="8">
        <v>7061</v>
      </c>
      <c r="N19" s="8">
        <v>7061</v>
      </c>
      <c r="O19" s="15">
        <f>SUM(C19:N19)</f>
        <v>84732</v>
      </c>
    </row>
    <row r="20" spans="1:15" ht="15.75">
      <c r="A20" s="32" t="s">
        <v>28</v>
      </c>
      <c r="B20" s="32"/>
      <c r="C20" s="32"/>
      <c r="D20" s="32"/>
      <c r="E20" s="32"/>
      <c r="F20" s="32"/>
      <c r="G20" s="15"/>
      <c r="H20" s="15"/>
      <c r="I20" s="15"/>
      <c r="J20" s="15"/>
      <c r="K20" s="15"/>
      <c r="L20" s="15"/>
      <c r="M20" s="15"/>
      <c r="N20" s="15"/>
      <c r="O20" s="15">
        <f>O19+O18+O17+O16+O15+O14+O10</f>
        <v>549688.08274999994</v>
      </c>
    </row>
    <row r="22" spans="1:15" ht="15.75">
      <c r="B22" s="38" t="s">
        <v>36</v>
      </c>
      <c r="C22" s="38" t="s">
        <v>37</v>
      </c>
    </row>
    <row r="23" spans="1:15" ht="15.75">
      <c r="A23" t="s">
        <v>14</v>
      </c>
      <c r="B23" s="36">
        <v>505984.37</v>
      </c>
      <c r="C23" s="36">
        <v>574864.91</v>
      </c>
    </row>
    <row r="24" spans="1:15" ht="15.75">
      <c r="B24" s="36"/>
      <c r="C24" s="36"/>
    </row>
    <row r="25" spans="1:15" ht="15.75">
      <c r="A25" t="s">
        <v>38</v>
      </c>
      <c r="B25" s="39"/>
      <c r="C25" s="39">
        <f>C23-O20</f>
        <v>25176.827250000089</v>
      </c>
    </row>
    <row r="26" spans="1:15" ht="15.75">
      <c r="B26" s="36"/>
      <c r="C26" s="36"/>
    </row>
    <row r="27" spans="1:15" ht="15.75">
      <c r="A27" t="s">
        <v>39</v>
      </c>
      <c r="B27" s="36"/>
      <c r="C27" s="36">
        <v>2858.8</v>
      </c>
    </row>
    <row r="28" spans="1:15" ht="15.75">
      <c r="A28" t="s">
        <v>40</v>
      </c>
      <c r="B28" s="36"/>
      <c r="C28" s="36">
        <v>63</v>
      </c>
    </row>
  </sheetData>
  <mergeCells count="3">
    <mergeCell ref="A1:O1"/>
    <mergeCell ref="B4:B5"/>
    <mergeCell ref="A11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2019-01-21T09:44:07Z</dcterms:created>
  <dcterms:modified xsi:type="dcterms:W3CDTF">2019-01-21T09:44:23Z</dcterms:modified>
</cp:coreProperties>
</file>