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Б-20 (2019)" sheetId="1" r:id="rId1"/>
  </sheets>
  <externalReferences>
    <externalReference r:id="rId2"/>
  </externalReferences>
  <definedNames>
    <definedName name="_xlnm.Print_Area" localSheetId="0">'Б-20 (2019)'!$A$1:$O$35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G7"/>
  <c r="H7"/>
  <c r="I7"/>
  <c r="J7"/>
  <c r="K7"/>
  <c r="L7"/>
  <c r="M7"/>
  <c r="N7"/>
  <c r="O7"/>
  <c r="O10" s="1"/>
  <c r="O8"/>
  <c r="O14"/>
  <c r="O15"/>
  <c r="O16"/>
  <c r="O17"/>
  <c r="O18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O22"/>
  <c r="O23" s="1"/>
  <c r="C31"/>
  <c r="C32" s="1"/>
</calcChain>
</file>

<file path=xl/sharedStrings.xml><?xml version="1.0" encoding="utf-8"?>
<sst xmlns="http://schemas.openxmlformats.org/spreadsheetml/2006/main" count="74" uniqueCount="56">
  <si>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</si>
  <si>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</si>
  <si>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</si>
  <si>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</si>
  <si>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</si>
  <si>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</si>
  <si>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</si>
  <si>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</t>
  </si>
  <si>
    <t>Итого:</t>
  </si>
  <si>
    <t>ФинЛифт ООО</t>
  </si>
  <si>
    <t>Замена передней крышки и подшипников эл/двигателя гл.привода лифта по адресу: ул.Белинского, д.20 под. № 2.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</si>
  <si>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</si>
  <si>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</si>
  <si>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</si>
  <si>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</si>
  <si>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</si>
  <si>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</si>
  <si>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>Услуги по благоустройству территории</t>
  </si>
  <si>
    <t>Общество с ограниченной ответственностью "Константа"</t>
  </si>
  <si>
    <t>Ремонт межпанельных швов по адресу: ул. Белинского, д 20 кв. 151,183-(сентябрь).Ремонт межпанельных швов по адресу: ул. Белинского, д 20 кв. 80,117,134,146-(декабрь).</t>
  </si>
  <si>
    <t>ИП Коба Максим Анатольевич</t>
  </si>
  <si>
    <t>Чистка вент шахты Белинского 20 кв 129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</si>
  <si>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</si>
  <si>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</si>
  <si>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</si>
  <si>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</si>
  <si>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</si>
  <si>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</si>
  <si>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</si>
  <si>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</si>
  <si>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</si>
  <si>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</si>
  <si>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</si>
  <si>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</si>
  <si>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</si>
  <si>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</si>
  <si>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</si>
  <si>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Белинского, дом 20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</si>
  <si>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</si>
  <si>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</si>
  <si>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</si>
  <si>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</si>
  <si>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Врезка вентиля ПП Ду - 32 - 1 шт., демонтаж ст.трубы Ду - 32 - 4 м., прокладка тр-да ПП Ду - 32 - 4 м.Замена выключателя - 2 шт.</t>
  </si>
  <si>
    <t>Демонтаж ст.трубы Ду-25 - 1 м.,прокладка тр-да ПП Ду-25 - 1 м.,демонтаж ст.трубы Ду-20 - 4 м.,прокладка тр-да ПП Ду-25 - 4 м..Замена патрона карбол. -1 шт.</t>
  </si>
  <si>
    <t>Врезка вентиля Ду-25 - 1 шт, прокладка пр-да ПП Ду-25 - 4 м, демонтаж ст.трубы Ду-25 - 4 м, прокладка ст.трубы Ду-76 - 3 м., демонтаж ст. трубы Ду76 - 3 м.</t>
  </si>
  <si>
    <t>Врезка вентиля Ду-15 - 5 шт.,20 - 1 шт.,смена чуг.задвижк на ст. Ду-50 - 2 шт.,демонтаж ст.трубы Ду-32 - 27 м.,57- 32 м.,прокладка тр-да ПП Ду-63 - 32 м.,40 - 17м.,32 - 10 м.,врезка вентиля ПП Ду-25 - 2 шт.,32  - 6шт.,прокладка тр-да ПП Ду-32 - 2 м.,демонтаж ст.трубы Ду-32 - 2 м.,врезка вентиля Ду-15 - 7 шт.,демонтаж чуг.задвижки Ду-50 - 2 шт,80 - 2 шт,смена чуг.задвижки на ст.Ду-50 - 2 шт.,80 - 2шт.,демонтаж ст.трубы Ду-57 - 10 м.,32 - 3 м.,20 - 4 м.,102 - 5 м.,89 - 3 м.,прокладка ст.трубы Ду-102 - 5м.,89 - 3 м.,57 - 10 м.,32 - 3 м.,20 - 4м..</t>
  </si>
  <si>
    <t>Прокладка трубопровода ПП Ду-25 - 4 м.,демонтаж ст.трубы Ду-25 - 4 м.;Замена патрона карболитового - 1 шт.</t>
  </si>
  <si>
    <t>Демонтаж ст.трубы Ду-32 - 1,5 м.,демонтаж чуг.трубы Ду-110 - 2 м.,прокладка трубопровода ПП Ду-32 - 1,5 м.,КНС из ПП Ду-110 - 2 м.;Очистка от пыли,посторонних предметов,произведена замена болтов на прижимных планках фазных "О" проводах основных линий,произведена замна дефектных автомат.выключателей,произведена замена выключателей автомат. на плиты,произведена затяжка всех болтов,винтовых креплений,зачистка фазных и "О" планок в "РЩ".</t>
  </si>
  <si>
    <t>Врезка вентиля Ду-20 - 1 шт.,демонтаж ст.трубы Ду-15 - 8 м.,прокладка трубопровода ПП Ду-20 - 8 м. Замена повреждений энергоконтактной группы - 6 шт.,замена керамич.изоляторов контакта - 3 шт.,замена плавкой вставки - 3 шт.</t>
  </si>
  <si>
    <t>Изготовление и монтаж кабельного удлинителя - 10 п.м.,установка выключателя автомот.ВА47/29-25А в ВРУ - 1 шт.Демонтаж ст.трубы Ду-76 - 2 м.,проклад ст.трубы Ду-76 - 2 м.,врезка вентиля Ду-32 - 2 шт.</t>
  </si>
  <si>
    <t>Исключение из работы фотореле ФР-602 - 1 шт.,замена лампы ДРВ-250W  - 1 шт.</t>
  </si>
  <si>
    <t>Демонтаж светильника РКЦ 02-250 - 1 шт..Монтаж кабеля АВВГ с протяжкой в рукав - 10 п.м..Монтаж светодидного прожектора - 1шт. .Замена ртутно вольт ламп - 2 шт.(кв.14)Замена патрона карболит - 1 шт.(Е-27) ( кв.12)</t>
  </si>
  <si>
    <t>Смена патронов - 1 шт(п 1) Перенос выключателей - 1 шт.Монтаж коробки распределительной - 1 шт. Прокладка трубопровода ПП Ду-32 - 8 м. ,Д-ж ст.трубы дУ-32 - 8 м.;Врезка вентеля Ду-25 - 2 шт.</t>
  </si>
  <si>
    <t>Врезка вентеля Ду-15 - 2 м; Демонтаж ст.трубыДу-32 - 4 м.;Прокладка трубопровода Ду 32 - 4 м.;</t>
  </si>
  <si>
    <t>Виды работ</t>
  </si>
  <si>
    <t>Адрес: Белинского, дом 20           2019 г.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</si>
</sst>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0.00_ ;[Red]\-0.00\ "/>
    <numFmt numFmtId="166" formatCode="#,##0.00;[Red]\-#,##0.00"/>
    <numFmt numFmtId="167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167" fontId="6" fillId="0" borderId="1" xfId="2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166" fontId="6" fillId="0" borderId="1" xfId="4" applyNumberFormat="1" applyFont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7" fontId="6" fillId="0" borderId="1" xfId="4" applyNumberFormat="1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7" fontId="6" fillId="0" borderId="3" xfId="2" applyNumberFormat="1" applyFont="1" applyBorder="1" applyAlignment="1">
      <alignment horizontal="center" vertical="center" wrapText="1"/>
    </xf>
    <xf numFmtId="166" fontId="6" fillId="0" borderId="3" xfId="3" applyNumberFormat="1" applyFont="1" applyBorder="1" applyAlignment="1">
      <alignment horizontal="center" vertical="center" wrapText="1"/>
    </xf>
    <xf numFmtId="166" fontId="6" fillId="0" borderId="3" xfId="4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6" fillId="0" borderId="4" xfId="5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 wrapText="1"/>
    </xf>
    <xf numFmtId="166" fontId="6" fillId="0" borderId="1" xfId="4" applyNumberFormat="1" applyFont="1" applyBorder="1" applyAlignment="1">
      <alignment horizontal="center" vertical="center"/>
    </xf>
    <xf numFmtId="4" fontId="6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Б-20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83;&#1080;&#1085;&#1089;&#1082;&#1086;&#1075;&#1086;%2020%20(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-20"/>
    </sheetNames>
    <sheetDataSet>
      <sheetData sheetId="0">
        <row r="29">
          <cell r="C29">
            <v>697225.68349999981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topLeftCell="A8" zoomScale="56" zoomScaleSheetLayoutView="56" workbookViewId="0">
      <selection activeCell="A25" sqref="A25"/>
    </sheetView>
  </sheetViews>
  <sheetFormatPr defaultRowHeight="15"/>
  <cols>
    <col min="1" max="1" width="36.28515625" customWidth="1"/>
    <col min="2" max="2" width="22.28515625" customWidth="1"/>
    <col min="3" max="3" width="20.42578125" bestFit="1" customWidth="1"/>
    <col min="4" max="4" width="19.42578125" customWidth="1"/>
    <col min="5" max="5" width="19" customWidth="1"/>
    <col min="6" max="6" width="12" customWidth="1"/>
    <col min="7" max="7" width="14.85546875" customWidth="1"/>
    <col min="8" max="8" width="20.7109375" customWidth="1"/>
    <col min="9" max="9" width="27.85546875" customWidth="1"/>
    <col min="10" max="10" width="19.85546875" customWidth="1"/>
    <col min="11" max="11" width="34.28515625" customWidth="1"/>
    <col min="12" max="12" width="16.7109375" customWidth="1"/>
    <col min="13" max="13" width="15.85546875" customWidth="1"/>
    <col min="14" max="14" width="15.140625" customWidth="1"/>
    <col min="15" max="15" width="20.140625" customWidth="1"/>
  </cols>
  <sheetData>
    <row r="1" spans="1:15" ht="15.7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8" t="s">
        <v>36</v>
      </c>
      <c r="B3" s="28"/>
      <c r="C3" s="28" t="s">
        <v>35</v>
      </c>
      <c r="D3" s="28" t="s">
        <v>34</v>
      </c>
      <c r="E3" s="28" t="s">
        <v>33</v>
      </c>
      <c r="F3" s="28" t="s">
        <v>32</v>
      </c>
      <c r="G3" s="12" t="s">
        <v>31</v>
      </c>
      <c r="H3" s="12" t="s">
        <v>30</v>
      </c>
      <c r="I3" s="12" t="s">
        <v>29</v>
      </c>
      <c r="J3" s="12" t="s">
        <v>28</v>
      </c>
      <c r="K3" s="12" t="s">
        <v>27</v>
      </c>
      <c r="L3" s="12" t="s">
        <v>26</v>
      </c>
      <c r="M3" s="12" t="s">
        <v>25</v>
      </c>
      <c r="N3" s="12" t="s">
        <v>24</v>
      </c>
      <c r="O3" s="27" t="s">
        <v>4</v>
      </c>
    </row>
    <row r="4" spans="1:15" ht="131.25" customHeight="1">
      <c r="A4" s="21" t="s">
        <v>23</v>
      </c>
      <c r="B4" s="46" t="s">
        <v>22</v>
      </c>
      <c r="C4" s="35">
        <v>4176</v>
      </c>
      <c r="D4" s="13">
        <v>4978</v>
      </c>
      <c r="E4" s="50">
        <v>11684</v>
      </c>
      <c r="F4" s="48">
        <v>4871</v>
      </c>
      <c r="G4" s="48">
        <v>3826</v>
      </c>
      <c r="H4" s="50">
        <v>12794</v>
      </c>
      <c r="I4" s="50">
        <v>4054</v>
      </c>
      <c r="J4" s="49">
        <v>2348</v>
      </c>
      <c r="K4" s="15">
        <v>54430</v>
      </c>
      <c r="L4" s="48">
        <v>3548</v>
      </c>
      <c r="M4" s="48">
        <v>1676</v>
      </c>
      <c r="N4" s="47">
        <v>4052</v>
      </c>
      <c r="O4" s="9">
        <f>SUM(C4:N4)</f>
        <v>112437</v>
      </c>
    </row>
    <row r="5" spans="1:15" ht="409.5" customHeight="1">
      <c r="A5" s="21" t="s">
        <v>54</v>
      </c>
      <c r="B5" s="46"/>
      <c r="C5" s="16" t="s">
        <v>53</v>
      </c>
      <c r="D5" s="45" t="s">
        <v>52</v>
      </c>
      <c r="E5" s="44" t="s">
        <v>51</v>
      </c>
      <c r="F5" s="43" t="s">
        <v>50</v>
      </c>
      <c r="G5" s="42" t="s">
        <v>49</v>
      </c>
      <c r="H5" s="42" t="s">
        <v>48</v>
      </c>
      <c r="I5" s="42" t="s">
        <v>47</v>
      </c>
      <c r="J5" s="42" t="s">
        <v>46</v>
      </c>
      <c r="K5" s="42" t="s">
        <v>45</v>
      </c>
      <c r="L5" s="42" t="s">
        <v>44</v>
      </c>
      <c r="M5" s="42" t="s">
        <v>43</v>
      </c>
      <c r="N5" s="42" t="s">
        <v>42</v>
      </c>
      <c r="O5" s="9"/>
    </row>
    <row r="6" spans="1:15" ht="24" customHeight="1">
      <c r="A6" s="21" t="s">
        <v>41</v>
      </c>
      <c r="B6" s="26"/>
      <c r="C6" s="41">
        <v>689.19</v>
      </c>
      <c r="D6" s="26">
        <v>2075.94</v>
      </c>
      <c r="E6" s="13">
        <v>1985.94</v>
      </c>
      <c r="F6" s="40">
        <v>423.99</v>
      </c>
      <c r="G6" s="40">
        <v>2455.09</v>
      </c>
      <c r="H6" s="40">
        <v>1418.29</v>
      </c>
      <c r="I6" s="39">
        <v>1675.88</v>
      </c>
      <c r="J6" s="38">
        <v>327.7</v>
      </c>
      <c r="K6" s="38">
        <v>39578.36</v>
      </c>
      <c r="L6" s="39">
        <v>2613.27</v>
      </c>
      <c r="M6" s="38">
        <v>1001.15</v>
      </c>
      <c r="N6" s="37">
        <v>1208.99</v>
      </c>
      <c r="O6" s="9">
        <f>SUM(B6:N6)</f>
        <v>55453.79</v>
      </c>
    </row>
    <row r="7" spans="1:15" ht="98.25" customHeight="1">
      <c r="A7" s="36" t="s">
        <v>40</v>
      </c>
      <c r="B7" s="26"/>
      <c r="C7" s="26">
        <f>13713.6*4.1</f>
        <v>56225.759999999995</v>
      </c>
      <c r="D7" s="26">
        <f>13713.6*4.1</f>
        <v>56225.759999999995</v>
      </c>
      <c r="E7" s="26">
        <f>13713.6*4.1</f>
        <v>56225.759999999995</v>
      </c>
      <c r="F7" s="26">
        <f>13713.6*4.1</f>
        <v>56225.759999999995</v>
      </c>
      <c r="G7" s="26">
        <f>13713.6*4.1</f>
        <v>56225.759999999995</v>
      </c>
      <c r="H7" s="26">
        <f>13713.6*4.1</f>
        <v>56225.759999999995</v>
      </c>
      <c r="I7" s="26">
        <f>13713.6*4.1</f>
        <v>56225.759999999995</v>
      </c>
      <c r="J7" s="26">
        <f>13713.6*4.1</f>
        <v>56225.759999999995</v>
      </c>
      <c r="K7" s="26">
        <f>13713.6*4.1</f>
        <v>56225.759999999995</v>
      </c>
      <c r="L7" s="26">
        <f>13713.6*4.1</f>
        <v>56225.759999999995</v>
      </c>
      <c r="M7" s="26">
        <f>13713.6*4.1</f>
        <v>56225.759999999995</v>
      </c>
      <c r="N7" s="26">
        <f>13713.6*4.1</f>
        <v>56225.759999999995</v>
      </c>
      <c r="O7" s="9">
        <f>SUM(C7:N7)</f>
        <v>674709.12</v>
      </c>
    </row>
    <row r="8" spans="1:15" ht="42.75" customHeight="1">
      <c r="A8" s="21" t="s">
        <v>39</v>
      </c>
      <c r="B8" s="16" t="s">
        <v>38</v>
      </c>
      <c r="C8" s="35">
        <v>720</v>
      </c>
      <c r="D8" s="35">
        <v>225</v>
      </c>
      <c r="E8" s="13">
        <v>369.47</v>
      </c>
      <c r="F8" s="13">
        <v>916.92</v>
      </c>
      <c r="G8" s="13">
        <v>1702.56</v>
      </c>
      <c r="H8" s="13">
        <v>3666.67</v>
      </c>
      <c r="I8" s="13">
        <v>323.52</v>
      </c>
      <c r="J8" s="13">
        <v>687.5</v>
      </c>
      <c r="K8" s="13">
        <v>2749.99</v>
      </c>
      <c r="L8" s="13">
        <v>916.66</v>
      </c>
      <c r="M8" s="13">
        <v>945.65</v>
      </c>
      <c r="N8" s="13">
        <v>1231.74</v>
      </c>
      <c r="O8" s="34">
        <f>SUM(C8:N8)</f>
        <v>14455.679999999998</v>
      </c>
    </row>
    <row r="9" spans="1:15" ht="15.75">
      <c r="A9" s="21"/>
      <c r="B9" s="16"/>
      <c r="C9" s="16"/>
      <c r="D9" s="16"/>
      <c r="E9" s="16"/>
      <c r="F9" s="16"/>
      <c r="G9" s="15"/>
      <c r="H9" s="33"/>
      <c r="I9" s="32"/>
      <c r="J9" s="31"/>
      <c r="K9" s="15"/>
      <c r="L9" s="32"/>
      <c r="M9" s="31"/>
      <c r="N9" s="31"/>
      <c r="O9" s="9"/>
    </row>
    <row r="10" spans="1:15" ht="15.75">
      <c r="A10" s="11" t="s">
        <v>8</v>
      </c>
      <c r="B10" s="11"/>
      <c r="C10" s="11"/>
      <c r="D10" s="11"/>
      <c r="E10" s="11"/>
      <c r="F10" s="11"/>
      <c r="G10" s="9"/>
      <c r="H10" s="9"/>
      <c r="I10" s="9"/>
      <c r="J10" s="9"/>
      <c r="K10" s="9"/>
      <c r="L10" s="9"/>
      <c r="M10" s="9"/>
      <c r="N10" s="9"/>
      <c r="O10" s="9">
        <f>SUM(O4:O9)</f>
        <v>857055.59000000008</v>
      </c>
    </row>
    <row r="11" spans="1:15" ht="15.75">
      <c r="A11" s="30" t="s">
        <v>37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36</v>
      </c>
      <c r="B13" s="28"/>
      <c r="C13" s="28" t="s">
        <v>35</v>
      </c>
      <c r="D13" s="28" t="s">
        <v>34</v>
      </c>
      <c r="E13" s="28" t="s">
        <v>33</v>
      </c>
      <c r="F13" s="28" t="s">
        <v>32</v>
      </c>
      <c r="G13" s="12" t="s">
        <v>31</v>
      </c>
      <c r="H13" s="12" t="s">
        <v>30</v>
      </c>
      <c r="I13" s="12" t="s">
        <v>29</v>
      </c>
      <c r="J13" s="12" t="s">
        <v>28</v>
      </c>
      <c r="K13" s="12" t="s">
        <v>27</v>
      </c>
      <c r="L13" s="12" t="s">
        <v>26</v>
      </c>
      <c r="M13" s="12" t="s">
        <v>25</v>
      </c>
      <c r="N13" s="12" t="s">
        <v>24</v>
      </c>
      <c r="O13" s="27" t="s">
        <v>4</v>
      </c>
    </row>
    <row r="14" spans="1:15" ht="126" customHeight="1">
      <c r="A14" s="21" t="s">
        <v>23</v>
      </c>
      <c r="B14" s="16" t="s">
        <v>22</v>
      </c>
      <c r="C14" s="13">
        <v>48135</v>
      </c>
      <c r="D14" s="13">
        <v>48135</v>
      </c>
      <c r="E14" s="13">
        <v>48135</v>
      </c>
      <c r="F14" s="13">
        <v>48135</v>
      </c>
      <c r="G14" s="13">
        <v>48135</v>
      </c>
      <c r="H14" s="13">
        <v>48135</v>
      </c>
      <c r="I14" s="13">
        <v>48135</v>
      </c>
      <c r="J14" s="13">
        <v>48135</v>
      </c>
      <c r="K14" s="13">
        <v>48135</v>
      </c>
      <c r="L14" s="13">
        <v>48135</v>
      </c>
      <c r="M14" s="13">
        <v>48135</v>
      </c>
      <c r="N14" s="13">
        <v>48135</v>
      </c>
      <c r="O14" s="9">
        <f>SUM(C14:N14)</f>
        <v>577620</v>
      </c>
    </row>
    <row r="15" spans="1:15" ht="36.75" customHeight="1">
      <c r="A15" s="21" t="s">
        <v>21</v>
      </c>
      <c r="B15" s="16" t="s">
        <v>20</v>
      </c>
      <c r="C15" s="26">
        <v>1500</v>
      </c>
      <c r="D15" s="26"/>
      <c r="E15" s="26"/>
      <c r="F15" s="26"/>
      <c r="G15" s="24"/>
      <c r="H15" s="25">
        <v>1200</v>
      </c>
      <c r="I15" s="24"/>
      <c r="J15" s="24"/>
      <c r="K15" s="23"/>
      <c r="L15" s="24"/>
      <c r="M15" s="23"/>
      <c r="N15" s="22"/>
      <c r="O15" s="9">
        <f>SUM(C15:N15)</f>
        <v>2700</v>
      </c>
    </row>
    <row r="16" spans="1:15" ht="115.5" customHeight="1">
      <c r="A16" s="21" t="s">
        <v>19</v>
      </c>
      <c r="B16" s="16" t="s">
        <v>18</v>
      </c>
      <c r="C16" s="1"/>
      <c r="D16" s="13"/>
      <c r="E16" s="13"/>
      <c r="F16" s="13"/>
      <c r="G16" s="13"/>
      <c r="H16" s="13"/>
      <c r="I16" s="13"/>
      <c r="J16" s="13"/>
      <c r="K16" s="13">
        <v>13050</v>
      </c>
      <c r="L16" s="13"/>
      <c r="M16" s="13"/>
      <c r="N16" s="13">
        <v>15345</v>
      </c>
      <c r="O16" s="9">
        <f>SUM(C16:N16)</f>
        <v>28395</v>
      </c>
    </row>
    <row r="17" spans="1:15" ht="52.5" customHeight="1">
      <c r="A17" s="17" t="s">
        <v>17</v>
      </c>
      <c r="B17" s="16" t="s">
        <v>16</v>
      </c>
      <c r="C17" s="16">
        <v>33873</v>
      </c>
      <c r="D17" s="16">
        <v>33873</v>
      </c>
      <c r="E17" s="16">
        <v>33873</v>
      </c>
      <c r="F17" s="16">
        <v>33873</v>
      </c>
      <c r="G17" s="16">
        <v>33873</v>
      </c>
      <c r="H17" s="16">
        <v>33873</v>
      </c>
      <c r="I17" s="16">
        <v>33873</v>
      </c>
      <c r="J17" s="16">
        <v>33873</v>
      </c>
      <c r="K17" s="16">
        <v>33873</v>
      </c>
      <c r="L17" s="16">
        <v>33873</v>
      </c>
      <c r="M17" s="16">
        <v>33873</v>
      </c>
      <c r="N17" s="16">
        <v>33873</v>
      </c>
      <c r="O17" s="9">
        <f>SUM(C17:N17)</f>
        <v>406476</v>
      </c>
    </row>
    <row r="18" spans="1:15" ht="22.5" customHeight="1">
      <c r="A18" s="17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9">
        <f>C28*2.5/100</f>
        <v>61616.697750000007</v>
      </c>
    </row>
    <row r="19" spans="1:15" ht="18" customHeight="1">
      <c r="A19" s="19" t="s">
        <v>14</v>
      </c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9">
        <v>304634.89</v>
      </c>
    </row>
    <row r="20" spans="1:15" ht="30" customHeight="1">
      <c r="A20" s="19" t="s">
        <v>13</v>
      </c>
      <c r="B20" s="16" t="s">
        <v>12</v>
      </c>
      <c r="C20" s="16">
        <f>232*4</f>
        <v>928</v>
      </c>
      <c r="D20" s="16">
        <f>232*4</f>
        <v>928</v>
      </c>
      <c r="E20" s="16">
        <f>232*4</f>
        <v>928</v>
      </c>
      <c r="F20" s="16">
        <f>232*4</f>
        <v>928</v>
      </c>
      <c r="G20" s="16">
        <f>232*4</f>
        <v>928</v>
      </c>
      <c r="H20" s="16">
        <f>232*4</f>
        <v>928</v>
      </c>
      <c r="I20" s="16">
        <f>232*4</f>
        <v>928</v>
      </c>
      <c r="J20" s="16">
        <f>232*4</f>
        <v>928</v>
      </c>
      <c r="K20" s="16">
        <f>232*4</f>
        <v>928</v>
      </c>
      <c r="L20" s="16">
        <f>232*4</f>
        <v>928</v>
      </c>
      <c r="M20" s="16">
        <f>232*4</f>
        <v>928</v>
      </c>
      <c r="N20" s="16">
        <f>232*4</f>
        <v>928</v>
      </c>
      <c r="O20" s="9">
        <f>SUM(C20:N20)</f>
        <v>11136</v>
      </c>
    </row>
    <row r="21" spans="1:15" ht="19.5" customHeight="1">
      <c r="A21" s="17" t="s">
        <v>11</v>
      </c>
      <c r="B21" s="18"/>
      <c r="C21" s="16">
        <f>13713.6*0.2</f>
        <v>2742.7200000000003</v>
      </c>
      <c r="D21" s="16">
        <f>13713.6*0.2</f>
        <v>2742.7200000000003</v>
      </c>
      <c r="E21" s="16">
        <f>13713.6*0.2</f>
        <v>2742.7200000000003</v>
      </c>
      <c r="F21" s="16">
        <f>13713.6*0.2</f>
        <v>2742.7200000000003</v>
      </c>
      <c r="G21" s="16">
        <f>13713.6*0.2</f>
        <v>2742.7200000000003</v>
      </c>
      <c r="H21" s="16">
        <f>13713.6*0.2</f>
        <v>2742.7200000000003</v>
      </c>
      <c r="I21" s="16">
        <f>13713.6*0.2</f>
        <v>2742.7200000000003</v>
      </c>
      <c r="J21" s="16">
        <f>13713.6*0.2</f>
        <v>2742.7200000000003</v>
      </c>
      <c r="K21" s="16">
        <f>13713.6*0.2</f>
        <v>2742.7200000000003</v>
      </c>
      <c r="L21" s="16">
        <f>13713.6*0.2</f>
        <v>2742.7200000000003</v>
      </c>
      <c r="M21" s="16">
        <f>13713.6*0.2</f>
        <v>2742.7200000000003</v>
      </c>
      <c r="N21" s="16">
        <f>13713.6*0.2</f>
        <v>2742.7200000000003</v>
      </c>
      <c r="O21" s="9">
        <f>SUM(C21:N21)</f>
        <v>32912.640000000007</v>
      </c>
    </row>
    <row r="22" spans="1:15" ht="96" customHeight="1">
      <c r="A22" s="17" t="s">
        <v>10</v>
      </c>
      <c r="B22" s="16" t="s">
        <v>9</v>
      </c>
      <c r="C22" s="16"/>
      <c r="D22" s="16"/>
      <c r="E22" s="16"/>
      <c r="F22" s="16"/>
      <c r="G22" s="12"/>
      <c r="H22" s="15"/>
      <c r="I22" s="12"/>
      <c r="J22" s="14"/>
      <c r="K22" s="12"/>
      <c r="L22" s="13"/>
      <c r="M22" s="13"/>
      <c r="N22" s="12">
        <v>11870.5</v>
      </c>
      <c r="O22" s="9">
        <f>SUM(C22:N22)</f>
        <v>11870.5</v>
      </c>
    </row>
    <row r="23" spans="1:15" ht="15.75">
      <c r="A23" s="11" t="s">
        <v>8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f>O22+O21+O20+O19+O18+O16+O15+O14+O10+O17</f>
        <v>2294417.3177500004</v>
      </c>
    </row>
    <row r="24" spans="1:15" ht="15.75">
      <c r="A24" s="8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</row>
    <row r="25" spans="1:15" ht="15.75">
      <c r="A25" s="8" t="s">
        <v>7</v>
      </c>
      <c r="B25" s="7">
        <v>1016614.5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7" spans="1:15" ht="15.75">
      <c r="B27" s="4" t="s">
        <v>6</v>
      </c>
      <c r="C27" s="4" t="s">
        <v>5</v>
      </c>
    </row>
    <row r="28" spans="1:15" ht="15.75">
      <c r="A28" t="s">
        <v>4</v>
      </c>
      <c r="B28" s="1">
        <v>2594477.12</v>
      </c>
      <c r="C28" s="1">
        <v>2464667.91</v>
      </c>
    </row>
    <row r="29" spans="1:15" ht="15.75">
      <c r="B29" s="1"/>
      <c r="C29" s="1"/>
    </row>
    <row r="30" spans="1:15" ht="15.75">
      <c r="B30" s="1"/>
      <c r="C30" s="1"/>
    </row>
    <row r="31" spans="1:15" ht="15.75">
      <c r="A31" t="s">
        <v>3</v>
      </c>
      <c r="B31" s="1"/>
      <c r="C31" s="3">
        <f>'[1]Б-20'!C29</f>
        <v>697225.68349999981</v>
      </c>
    </row>
    <row r="32" spans="1:15" ht="15.75">
      <c r="A32" t="s">
        <v>2</v>
      </c>
      <c r="B32" s="2"/>
      <c r="C32" s="2">
        <f>C28+C31-O23</f>
        <v>867476.27574999956</v>
      </c>
    </row>
    <row r="33" spans="1:3" ht="15.75">
      <c r="B33" s="1"/>
      <c r="C33" s="1"/>
    </row>
    <row r="34" spans="1:3" ht="15.75">
      <c r="A34" t="s">
        <v>1</v>
      </c>
      <c r="B34" s="1"/>
      <c r="C34" s="1">
        <v>13713.6</v>
      </c>
    </row>
    <row r="35" spans="1:3" ht="15.75">
      <c r="A35" t="s">
        <v>0</v>
      </c>
      <c r="B35" s="1"/>
      <c r="C35" s="1">
        <v>232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Б-20 (2019)</vt:lpstr>
      <vt:lpstr>'Б-20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2020-06-09T10:13:27Z</dcterms:created>
  <dcterms:modified xsi:type="dcterms:W3CDTF">2020-06-09T10:13:38Z</dcterms:modified>
</cp:coreProperties>
</file>