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2935" windowHeight="10995"/>
  </bookViews>
  <sheets>
    <sheet name="6-29" sheetId="1" r:id="rId1"/>
  </sheets>
  <definedNames>
    <definedName name="_xlnm.Print_Area" localSheetId="0">'6-29'!$A$1:$O$30</definedName>
  </definedNames>
  <calcPr calcId="124519"/>
</workbook>
</file>

<file path=xl/calcChain.xml><?xml version="1.0" encoding="utf-8"?>
<calcChain xmlns="http://schemas.openxmlformats.org/spreadsheetml/2006/main">
  <c r="O4" i="1"/>
  <c r="F6"/>
  <c r="O6"/>
  <c r="O7"/>
  <c r="C8"/>
  <c r="D8"/>
  <c r="E8"/>
  <c r="F8"/>
  <c r="G8"/>
  <c r="H8"/>
  <c r="I8"/>
  <c r="J8"/>
  <c r="K8"/>
  <c r="O8"/>
  <c r="O9"/>
  <c r="O13"/>
  <c r="O14"/>
  <c r="O15"/>
  <c r="O16"/>
  <c r="O17"/>
  <c r="O18"/>
  <c r="C21"/>
  <c r="D21"/>
  <c r="E21"/>
  <c r="F21"/>
  <c r="G21"/>
  <c r="H21"/>
  <c r="I21"/>
  <c r="J21"/>
  <c r="K21"/>
  <c r="O21"/>
  <c r="C22"/>
  <c r="D22"/>
  <c r="E22"/>
  <c r="F22"/>
  <c r="G22"/>
  <c r="H22"/>
  <c r="I22"/>
  <c r="J22"/>
  <c r="K22"/>
  <c r="O22"/>
  <c r="O23"/>
  <c r="O24"/>
</calcChain>
</file>

<file path=xl/sharedStrings.xml><?xml version="1.0" encoding="utf-8"?>
<sst xmlns="http://schemas.openxmlformats.org/spreadsheetml/2006/main" count="69" uniqueCount="50">
  <si>
    <t>л/сч</t>
  </si>
  <si>
    <t xml:space="preserve">площадь </t>
  </si>
  <si>
    <t xml:space="preserve">Остаток на начало 01.01.2019г. </t>
  </si>
  <si>
    <t xml:space="preserve">Остаток на начало 01.01.2018г. </t>
  </si>
  <si>
    <t>Итого за год:</t>
  </si>
  <si>
    <t>Оплачено</t>
  </si>
  <si>
    <t>Начислено</t>
  </si>
  <si>
    <t>Итого:</t>
  </si>
  <si>
    <t>ФинЛифт ООО</t>
  </si>
  <si>
    <t>Техническое обслуживание лифтов, ЛДСС, диспетчерское обслуживание</t>
  </si>
  <si>
    <t>Паспортный</t>
  </si>
  <si>
    <t>Софтиком</t>
  </si>
  <si>
    <t>Услуги вычислительного центра</t>
  </si>
  <si>
    <t>ОДН</t>
  </si>
  <si>
    <t>Прогресс 2,5%</t>
  </si>
  <si>
    <t>ИП Соколов А.В.</t>
  </si>
  <si>
    <t>Услуги по благоустройству территории</t>
  </si>
  <si>
    <t>Креативные Технологии ООО</t>
  </si>
  <si>
    <t>Метрологическая проверка расходомера - счетчика электромагнитного</t>
  </si>
  <si>
    <t>ООО "Дорсервис"</t>
  </si>
  <si>
    <t>Ремонт кровли в доме</t>
  </si>
  <si>
    <t>Шумков Н.А.</t>
  </si>
  <si>
    <t xml:space="preserve">Техническое обслуживание узла учета тепловой энергии </t>
  </si>
  <si>
    <t>ООО "Курганоблсервис"</t>
  </si>
  <si>
    <t xml:space="preserve">ООО "Техник" 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</si>
  <si>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</si>
  <si>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</si>
  <si>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</si>
  <si>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</si>
  <si>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</si>
  <si>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</si>
  <si>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</si>
  <si>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</si>
  <si>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</si>
  <si>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</si>
  <si>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</si>
  <si>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</si>
  <si>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</si>
  <si>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работы</t>
  </si>
  <si>
    <t>Адрес: 6 мкр., дом 29 2018 г.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</si>
  <si>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</si>
  <si>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 xml:space="preserve">Чистый двор (КГМ, без ТБО) </t>
  </si>
  <si>
    <t>Работа по обеспечению вывоза бытовых отходов</t>
  </si>
  <si>
    <t>Материалы</t>
  </si>
  <si>
    <t xml:space="preserve">
Замена патрона карболитового,кв.36 </t>
  </si>
  <si>
    <t>Замена ламп - 1 шт. в кв. 23</t>
  </si>
  <si>
    <t>Смена задвижки Д 80 - 1 шт.; Демонтаж клапана Д 80 - 1 шт.; Монтаж клапана Д 80 - 1 шт.; Смена кранов Д 15 - 4 шт.; Смена задвижки Д 50 - 1 шт.; Смена манометра - 1 шт.; Демонтаж счетчика воды Д 40 - 1 шт.; Монтаж счетчика воды - 1 шт. в подвале; Раскладка утеплителя - 20 кв.м.; Раскладка сетки кладочной - 101/90 шт/кв.м.; Стяжки (Н-8-10 см площадь -120 кв.м.)</t>
  </si>
  <si>
    <t>Замена лампы - 1 шт. подъезд 2</t>
  </si>
  <si>
    <t>Виды работ</t>
  </si>
  <si>
    <t>Адрес: 6 мкр., дом  29 2018 г.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</si>
</sst>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0;[Red]\-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/>
    </xf>
    <xf numFmtId="165" fontId="5" fillId="0" borderId="1" xfId="3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4" applyFont="1" applyFill="1" applyBorder="1" applyAlignment="1">
      <alignment horizontal="center"/>
    </xf>
    <xf numFmtId="4" fontId="8" fillId="0" borderId="1" xfId="1" applyNumberFormat="1" applyFont="1" applyBorder="1" applyAlignment="1">
      <alignment horizontal="center" vertical="center" wrapText="1"/>
    </xf>
    <xf numFmtId="165" fontId="5" fillId="0" borderId="2" xfId="2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6" fontId="5" fillId="0" borderId="1" xfId="2" applyNumberFormat="1" applyFont="1" applyBorder="1" applyAlignment="1">
      <alignment horizontal="center" vertical="center" wrapText="1"/>
    </xf>
    <xf numFmtId="165" fontId="5" fillId="0" borderId="1" xfId="3" applyNumberFormat="1" applyFont="1" applyBorder="1" applyAlignment="1">
      <alignment horizontal="center" vertical="center" wrapText="1"/>
    </xf>
    <xf numFmtId="165" fontId="5" fillId="0" borderId="1" xfId="5" applyNumberFormat="1" applyFont="1" applyBorder="1" applyAlignment="1">
      <alignment horizontal="center" vertical="center" wrapText="1"/>
    </xf>
    <xf numFmtId="166" fontId="5" fillId="0" borderId="1" xfId="3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166" fontId="5" fillId="0" borderId="3" xfId="2" applyNumberFormat="1" applyFont="1" applyBorder="1" applyAlignment="1">
      <alignment horizontal="center" vertical="center" wrapText="1"/>
    </xf>
    <xf numFmtId="165" fontId="5" fillId="0" borderId="3" xfId="3" applyNumberFormat="1" applyFont="1" applyBorder="1" applyAlignment="1">
      <alignment horizontal="center" vertical="center" wrapText="1"/>
    </xf>
    <xf numFmtId="165" fontId="5" fillId="0" borderId="3" xfId="5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9" fillId="0" borderId="4" xfId="6" applyNumberFormat="1" applyFont="1" applyBorder="1" applyAlignment="1">
      <alignment vertical="top" wrapText="1"/>
    </xf>
    <xf numFmtId="0" fontId="5" fillId="0" borderId="1" xfId="4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5" fillId="0" borderId="1" xfId="2" applyNumberFormat="1" applyFont="1" applyBorder="1" applyAlignment="1">
      <alignment horizontal="center" vertical="center"/>
    </xf>
    <xf numFmtId="2" fontId="5" fillId="0" borderId="1" xfId="4" applyNumberFormat="1" applyFont="1" applyBorder="1" applyAlignment="1">
      <alignment horizontal="center" vertical="center" wrapText="1"/>
    </xf>
    <xf numFmtId="165" fontId="5" fillId="0" borderId="1" xfId="5" applyNumberFormat="1" applyFont="1" applyBorder="1" applyAlignment="1">
      <alignment horizontal="center" vertical="center"/>
    </xf>
    <xf numFmtId="4" fontId="5" fillId="0" borderId="1" xfId="4" applyNumberFormat="1" applyFont="1" applyBorder="1" applyAlignment="1">
      <alignment horizontal="center" vertical="center" wrapText="1"/>
    </xf>
  </cellXfs>
  <cellStyles count="8">
    <cellStyle name="Обычный" xfId="0" builtinId="0"/>
    <cellStyle name="Обычный 2" xfId="4"/>
    <cellStyle name="Обычный 3" xfId="7"/>
    <cellStyle name="Обычный_3-20а" xfId="3"/>
    <cellStyle name="Обычный_5-3" xfId="2"/>
    <cellStyle name="Обычный_6-29" xfId="6"/>
    <cellStyle name="Обычный_Кр-12" xfId="5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topLeftCell="A16" workbookViewId="0">
      <selection activeCell="O7" sqref="O7"/>
    </sheetView>
  </sheetViews>
  <sheetFormatPr defaultRowHeight="15"/>
  <cols>
    <col min="1" max="1" width="33.5703125" customWidth="1"/>
    <col min="2" max="2" width="23.28515625" customWidth="1"/>
    <col min="3" max="3" width="14.140625" customWidth="1"/>
    <col min="4" max="4" width="18.140625" customWidth="1"/>
    <col min="5" max="5" width="11.28515625" customWidth="1"/>
    <col min="6" max="6" width="22.5703125" customWidth="1"/>
    <col min="7" max="7" width="12.5703125" customWidth="1"/>
    <col min="8" max="10" width="10.85546875" customWidth="1"/>
    <col min="11" max="11" width="49.140625" customWidth="1"/>
    <col min="12" max="12" width="11.85546875" customWidth="1"/>
    <col min="13" max="13" width="10.85546875" customWidth="1"/>
    <col min="14" max="14" width="11.42578125" customWidth="1"/>
    <col min="15" max="15" width="15.28515625" customWidth="1"/>
  </cols>
  <sheetData>
    <row r="1" spans="1:15" ht="15.75">
      <c r="A1" s="28" t="s">
        <v>49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>
      <c r="A3" s="26" t="s">
        <v>38</v>
      </c>
      <c r="B3" s="26"/>
      <c r="C3" s="26" t="s">
        <v>37</v>
      </c>
      <c r="D3" s="26" t="s">
        <v>36</v>
      </c>
      <c r="E3" s="26" t="s">
        <v>35</v>
      </c>
      <c r="F3" s="26" t="s">
        <v>34</v>
      </c>
      <c r="G3" s="7" t="s">
        <v>33</v>
      </c>
      <c r="H3" s="7" t="s">
        <v>32</v>
      </c>
      <c r="I3" s="7" t="s">
        <v>31</v>
      </c>
      <c r="J3" s="7" t="s">
        <v>30</v>
      </c>
      <c r="K3" s="7" t="s">
        <v>29</v>
      </c>
      <c r="L3" s="7" t="s">
        <v>28</v>
      </c>
      <c r="M3" s="7" t="s">
        <v>27</v>
      </c>
      <c r="N3" s="7" t="s">
        <v>26</v>
      </c>
      <c r="O3" s="25" t="s">
        <v>4</v>
      </c>
    </row>
    <row r="4" spans="1:15" ht="103.5" customHeight="1">
      <c r="A4" s="19" t="s">
        <v>25</v>
      </c>
      <c r="B4" s="37" t="s">
        <v>24</v>
      </c>
      <c r="C4" s="11"/>
      <c r="D4" s="8"/>
      <c r="E4" s="41">
        <v>21</v>
      </c>
      <c r="F4" s="39">
        <v>65625</v>
      </c>
      <c r="G4" s="39">
        <v>21</v>
      </c>
      <c r="H4" s="41"/>
      <c r="I4" s="41"/>
      <c r="J4" s="40"/>
      <c r="K4" s="10"/>
      <c r="L4" s="39"/>
      <c r="M4" s="39">
        <v>66</v>
      </c>
      <c r="N4" s="38"/>
      <c r="O4" s="5">
        <f>SUM(C4:N4)</f>
        <v>65733</v>
      </c>
    </row>
    <row r="5" spans="1:15" ht="400.5" customHeight="1">
      <c r="A5" s="19" t="s">
        <v>48</v>
      </c>
      <c r="B5" s="37"/>
      <c r="C5" s="11"/>
      <c r="D5" s="36"/>
      <c r="E5" s="35" t="s">
        <v>47</v>
      </c>
      <c r="F5" s="35" t="s">
        <v>46</v>
      </c>
      <c r="G5" s="22" t="s">
        <v>45</v>
      </c>
      <c r="H5" s="23"/>
      <c r="I5" s="22"/>
      <c r="J5" s="22"/>
      <c r="K5" s="21"/>
      <c r="L5" s="22"/>
      <c r="M5" s="34" t="s">
        <v>44</v>
      </c>
      <c r="N5" s="20"/>
      <c r="O5" s="5"/>
    </row>
    <row r="6" spans="1:15" ht="15.75">
      <c r="A6" s="19" t="s">
        <v>43</v>
      </c>
      <c r="B6" s="24"/>
      <c r="C6" s="24"/>
      <c r="D6" s="24"/>
      <c r="E6" s="8">
        <v>94.91</v>
      </c>
      <c r="F6" s="33">
        <f>22361.61+1059.5</f>
        <v>23421.11</v>
      </c>
      <c r="G6" s="33">
        <v>94.91</v>
      </c>
      <c r="H6" s="33"/>
      <c r="I6" s="32"/>
      <c r="J6" s="32"/>
      <c r="K6" s="31">
        <v>274</v>
      </c>
      <c r="L6" s="32">
        <v>1131.3900000000001</v>
      </c>
      <c r="M6" s="31">
        <v>53.14</v>
      </c>
      <c r="N6" s="30"/>
      <c r="O6" s="5">
        <f>SUM(B6:N6)</f>
        <v>25069.46</v>
      </c>
    </row>
    <row r="7" spans="1:15" ht="31.5">
      <c r="A7" s="19" t="s">
        <v>42</v>
      </c>
      <c r="B7" s="11" t="s">
        <v>41</v>
      </c>
      <c r="C7" s="11">
        <v>14368.26</v>
      </c>
      <c r="D7" s="11">
        <v>11070</v>
      </c>
      <c r="E7" s="8">
        <v>13140</v>
      </c>
      <c r="F7" s="8">
        <v>12355.84</v>
      </c>
      <c r="G7" s="8">
        <v>12378.8</v>
      </c>
      <c r="H7" s="8">
        <v>12324.6</v>
      </c>
      <c r="I7" s="8">
        <v>12988.2</v>
      </c>
      <c r="J7" s="8">
        <v>12531.7</v>
      </c>
      <c r="K7" s="8">
        <v>11955</v>
      </c>
      <c r="L7" s="8">
        <v>1320</v>
      </c>
      <c r="M7" s="8">
        <v>13204.29</v>
      </c>
      <c r="N7" s="8">
        <v>12715.4</v>
      </c>
      <c r="O7" s="17">
        <f>SUM(C7:N7)</f>
        <v>140352.09</v>
      </c>
    </row>
    <row r="8" spans="1:15" ht="108.75" customHeight="1">
      <c r="A8" s="29" t="s">
        <v>40</v>
      </c>
      <c r="B8" s="11"/>
      <c r="C8" s="11">
        <f>7158*4.1</f>
        <v>29347.8</v>
      </c>
      <c r="D8" s="11">
        <f>7158*4.1</f>
        <v>29347.8</v>
      </c>
      <c r="E8" s="11">
        <f>7158*4.1</f>
        <v>29347.8</v>
      </c>
      <c r="F8" s="11">
        <f>7158*4.1</f>
        <v>29347.8</v>
      </c>
      <c r="G8" s="11">
        <f>7158*4.1</f>
        <v>29347.8</v>
      </c>
      <c r="H8" s="11">
        <f>7158*4.1</f>
        <v>29347.8</v>
      </c>
      <c r="I8" s="11">
        <f>7158*4.1</f>
        <v>29347.8</v>
      </c>
      <c r="J8" s="11">
        <f>7158*4.1</f>
        <v>29347.8</v>
      </c>
      <c r="K8" s="11">
        <f>7158*4.1</f>
        <v>29347.8</v>
      </c>
      <c r="L8" s="11"/>
      <c r="M8" s="11"/>
      <c r="N8" s="11"/>
      <c r="O8" s="5">
        <f>SUM(C8:N8)</f>
        <v>264130.19999999995</v>
      </c>
    </row>
    <row r="9" spans="1:15" ht="15.75">
      <c r="A9" s="6" t="s">
        <v>7</v>
      </c>
      <c r="B9" s="6"/>
      <c r="C9" s="6"/>
      <c r="D9" s="6"/>
      <c r="E9" s="6"/>
      <c r="F9" s="6"/>
      <c r="G9" s="5"/>
      <c r="H9" s="5"/>
      <c r="I9" s="5"/>
      <c r="J9" s="5"/>
      <c r="K9" s="5"/>
      <c r="L9" s="5"/>
      <c r="M9" s="5"/>
      <c r="N9" s="5"/>
      <c r="O9" s="5">
        <f>SUM(O4:O8)</f>
        <v>495284.74999999994</v>
      </c>
    </row>
    <row r="10" spans="1:15" ht="15.75">
      <c r="A10" s="28" t="s">
        <v>39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15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ht="15.75">
      <c r="A12" s="26" t="s">
        <v>38</v>
      </c>
      <c r="B12" s="26"/>
      <c r="C12" s="26" t="s">
        <v>37</v>
      </c>
      <c r="D12" s="26" t="s">
        <v>36</v>
      </c>
      <c r="E12" s="26" t="s">
        <v>35</v>
      </c>
      <c r="F12" s="26" t="s">
        <v>34</v>
      </c>
      <c r="G12" s="7" t="s">
        <v>33</v>
      </c>
      <c r="H12" s="7" t="s">
        <v>32</v>
      </c>
      <c r="I12" s="7" t="s">
        <v>31</v>
      </c>
      <c r="J12" s="7" t="s">
        <v>30</v>
      </c>
      <c r="K12" s="7" t="s">
        <v>29</v>
      </c>
      <c r="L12" s="7" t="s">
        <v>28</v>
      </c>
      <c r="M12" s="7" t="s">
        <v>27</v>
      </c>
      <c r="N12" s="7" t="s">
        <v>26</v>
      </c>
      <c r="O12" s="25" t="s">
        <v>4</v>
      </c>
    </row>
    <row r="13" spans="1:15" ht="103.5" customHeight="1">
      <c r="A13" s="19" t="s">
        <v>25</v>
      </c>
      <c r="B13" s="11" t="s">
        <v>24</v>
      </c>
      <c r="C13" s="8">
        <v>25125</v>
      </c>
      <c r="D13" s="8">
        <v>25125</v>
      </c>
      <c r="E13" s="8">
        <v>25125</v>
      </c>
      <c r="F13" s="8">
        <v>25125</v>
      </c>
      <c r="G13" s="8">
        <v>25125</v>
      </c>
      <c r="H13" s="8">
        <v>25125</v>
      </c>
      <c r="I13" s="8">
        <v>25125</v>
      </c>
      <c r="J13" s="8">
        <v>25125</v>
      </c>
      <c r="K13" s="8">
        <v>25125</v>
      </c>
      <c r="L13" s="8">
        <v>22125</v>
      </c>
      <c r="M13" s="8">
        <v>22125</v>
      </c>
      <c r="N13" s="8">
        <v>22125</v>
      </c>
      <c r="O13" s="5">
        <f>SUM(C13:N13)</f>
        <v>292500</v>
      </c>
    </row>
    <row r="14" spans="1:15" ht="35.25" customHeight="1">
      <c r="A14" s="12" t="s">
        <v>16</v>
      </c>
      <c r="B14" s="11" t="s">
        <v>23</v>
      </c>
      <c r="C14" s="24"/>
      <c r="D14" s="24"/>
      <c r="E14" s="24"/>
      <c r="F14" s="24"/>
      <c r="G14" s="22"/>
      <c r="H14" s="23"/>
      <c r="I14" s="11">
        <v>17680</v>
      </c>
      <c r="J14" s="11">
        <v>17680</v>
      </c>
      <c r="K14" s="11">
        <v>17680</v>
      </c>
      <c r="L14" s="22">
        <v>17680</v>
      </c>
      <c r="M14" s="21">
        <v>17680</v>
      </c>
      <c r="N14" s="20">
        <v>17680</v>
      </c>
      <c r="O14" s="5">
        <f>SUM(C14:N14)</f>
        <v>106080</v>
      </c>
    </row>
    <row r="15" spans="1:15" ht="50.25" customHeight="1">
      <c r="A15" s="19" t="s">
        <v>22</v>
      </c>
      <c r="B15" s="11" t="s">
        <v>21</v>
      </c>
      <c r="C15" s="1">
        <v>1000</v>
      </c>
      <c r="D15" s="8">
        <v>4500</v>
      </c>
      <c r="E15" s="8">
        <v>4500</v>
      </c>
      <c r="F15" s="8">
        <v>4500</v>
      </c>
      <c r="G15" s="8">
        <v>4500</v>
      </c>
      <c r="H15" s="8">
        <v>4500</v>
      </c>
      <c r="I15" s="8">
        <v>4500</v>
      </c>
      <c r="J15" s="8">
        <v>4500</v>
      </c>
      <c r="K15" s="8">
        <v>4500</v>
      </c>
      <c r="L15" s="8">
        <v>4500</v>
      </c>
      <c r="M15" s="8">
        <v>4500</v>
      </c>
      <c r="N15" s="8">
        <v>4500</v>
      </c>
      <c r="O15" s="5">
        <f>SUM(C15:N15)</f>
        <v>50500</v>
      </c>
    </row>
    <row r="16" spans="1:15" ht="43.5" customHeight="1">
      <c r="A16" s="12" t="s">
        <v>20</v>
      </c>
      <c r="B16" s="11" t="s">
        <v>19</v>
      </c>
      <c r="C16" s="11"/>
      <c r="D16" s="11"/>
      <c r="E16" s="11"/>
      <c r="F16" s="11"/>
      <c r="G16" s="7"/>
      <c r="H16" s="7"/>
      <c r="I16" s="8"/>
      <c r="J16" s="8"/>
      <c r="K16" s="7"/>
      <c r="L16" s="1"/>
      <c r="M16" s="18"/>
      <c r="N16" s="8"/>
      <c r="O16" s="17">
        <f>SUM(G16:N16)</f>
        <v>0</v>
      </c>
    </row>
    <row r="17" spans="1:15" ht="60.75" customHeight="1">
      <c r="A17" s="12" t="s">
        <v>18</v>
      </c>
      <c r="B17" s="11" t="s">
        <v>17</v>
      </c>
      <c r="C17" s="11"/>
      <c r="D17" s="11"/>
      <c r="E17" s="11"/>
      <c r="F17" s="11"/>
      <c r="G17" s="7"/>
      <c r="H17" s="10"/>
      <c r="I17" s="7"/>
      <c r="J17" s="9"/>
      <c r="K17" s="7"/>
      <c r="L17" s="8"/>
      <c r="M17" s="8"/>
      <c r="N17" s="7"/>
      <c r="O17" s="5">
        <f>SUM(L17:N17)</f>
        <v>0</v>
      </c>
    </row>
    <row r="18" spans="1:15" ht="46.5" customHeight="1">
      <c r="A18" s="12" t="s">
        <v>16</v>
      </c>
      <c r="B18" s="11" t="s">
        <v>15</v>
      </c>
      <c r="C18" s="11">
        <v>17680</v>
      </c>
      <c r="D18" s="11">
        <v>17680</v>
      </c>
      <c r="E18" s="11">
        <v>17680</v>
      </c>
      <c r="F18" s="11">
        <v>17680</v>
      </c>
      <c r="G18" s="11">
        <v>17680</v>
      </c>
      <c r="H18" s="11">
        <v>17680</v>
      </c>
      <c r="I18" s="11"/>
      <c r="J18" s="11"/>
      <c r="K18" s="11"/>
      <c r="L18" s="11"/>
      <c r="M18" s="11"/>
      <c r="N18" s="11"/>
      <c r="O18" s="5">
        <f>SUM(C18:N18)</f>
        <v>106080</v>
      </c>
    </row>
    <row r="19" spans="1:15" ht="23.25" customHeight="1">
      <c r="A19" s="12" t="s">
        <v>14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5">
        <v>34841.379999999997</v>
      </c>
    </row>
    <row r="20" spans="1:15" ht="18" customHeight="1">
      <c r="A20" s="13" t="s">
        <v>13</v>
      </c>
      <c r="C20" s="16"/>
      <c r="D20" s="16"/>
      <c r="E20" s="16"/>
      <c r="F20" s="16"/>
      <c r="G20" s="14"/>
      <c r="H20" s="15"/>
      <c r="I20" s="14"/>
      <c r="J20" s="11"/>
      <c r="K20" s="11"/>
      <c r="L20" s="11"/>
      <c r="M20" s="11"/>
      <c r="N20" s="11"/>
      <c r="O20" s="5">
        <v>428265.84</v>
      </c>
    </row>
    <row r="21" spans="1:15" ht="24.75" customHeight="1">
      <c r="A21" s="13" t="s">
        <v>12</v>
      </c>
      <c r="B21" s="11" t="s">
        <v>11</v>
      </c>
      <c r="C21" s="11">
        <f>120*4</f>
        <v>480</v>
      </c>
      <c r="D21" s="11">
        <f>120*4</f>
        <v>480</v>
      </c>
      <c r="E21" s="11">
        <f>120*4</f>
        <v>480</v>
      </c>
      <c r="F21" s="11">
        <f>120*4</f>
        <v>480</v>
      </c>
      <c r="G21" s="11">
        <f>120*4</f>
        <v>480</v>
      </c>
      <c r="H21" s="11">
        <f>120*4</f>
        <v>480</v>
      </c>
      <c r="I21" s="11">
        <f>120*4</f>
        <v>480</v>
      </c>
      <c r="J21" s="11">
        <f>120*4</f>
        <v>480</v>
      </c>
      <c r="K21" s="11">
        <f>120*4</f>
        <v>480</v>
      </c>
      <c r="L21" s="11">
        <v>480</v>
      </c>
      <c r="M21" s="11">
        <v>480</v>
      </c>
      <c r="N21" s="11">
        <v>480</v>
      </c>
      <c r="O21" s="5">
        <f>SUM(C21:N21)</f>
        <v>5760</v>
      </c>
    </row>
    <row r="22" spans="1:15" ht="25.5" customHeight="1">
      <c r="A22" s="12" t="s">
        <v>10</v>
      </c>
      <c r="B22" s="11"/>
      <c r="C22" s="11">
        <f>7158*0.2</f>
        <v>1431.6000000000001</v>
      </c>
      <c r="D22" s="11">
        <f>7158*0.2</f>
        <v>1431.6000000000001</v>
      </c>
      <c r="E22" s="11">
        <f>7158*0.2</f>
        <v>1431.6000000000001</v>
      </c>
      <c r="F22" s="11">
        <f>7158*0.2</f>
        <v>1431.6000000000001</v>
      </c>
      <c r="G22" s="11">
        <f>7158*0.2</f>
        <v>1431.6000000000001</v>
      </c>
      <c r="H22" s="11">
        <f>7158*0.2</f>
        <v>1431.6000000000001</v>
      </c>
      <c r="I22" s="11">
        <f>7158*0.2</f>
        <v>1431.6000000000001</v>
      </c>
      <c r="J22" s="11">
        <f>7158*0.2</f>
        <v>1431.6000000000001</v>
      </c>
      <c r="K22" s="11">
        <f>7158*0.2</f>
        <v>1431.6000000000001</v>
      </c>
      <c r="L22" s="11">
        <v>1431.6</v>
      </c>
      <c r="M22" s="11">
        <v>1431.6</v>
      </c>
      <c r="N22" s="11">
        <v>1431.6</v>
      </c>
      <c r="O22" s="5">
        <f>SUM(C22:N22)</f>
        <v>17179.2</v>
      </c>
    </row>
    <row r="23" spans="1:15" ht="78" customHeight="1">
      <c r="A23" s="12" t="s">
        <v>9</v>
      </c>
      <c r="B23" s="11" t="s">
        <v>8</v>
      </c>
      <c r="C23" s="11">
        <v>10974</v>
      </c>
      <c r="D23" s="11">
        <v>10974</v>
      </c>
      <c r="E23" s="11">
        <v>10974</v>
      </c>
      <c r="F23" s="11">
        <v>10974</v>
      </c>
      <c r="G23" s="7">
        <v>10974</v>
      </c>
      <c r="H23" s="10">
        <v>10974</v>
      </c>
      <c r="I23" s="10">
        <v>10974</v>
      </c>
      <c r="J23" s="9">
        <v>10974</v>
      </c>
      <c r="K23" s="7">
        <v>10974</v>
      </c>
      <c r="L23" s="8">
        <v>10974</v>
      </c>
      <c r="M23" s="8">
        <v>10974</v>
      </c>
      <c r="N23" s="7">
        <v>15963.65</v>
      </c>
      <c r="O23" s="5">
        <f>SUM(C23:N23)</f>
        <v>136677.65</v>
      </c>
    </row>
    <row r="24" spans="1:15" ht="15.75">
      <c r="A24" s="6" t="s">
        <v>7</v>
      </c>
      <c r="B24" s="6"/>
      <c r="C24" s="6"/>
      <c r="D24" s="6"/>
      <c r="E24" s="6"/>
      <c r="F24" s="6"/>
      <c r="G24" s="5"/>
      <c r="H24" s="5"/>
      <c r="I24" s="5"/>
      <c r="J24" s="5"/>
      <c r="K24" s="5"/>
      <c r="L24" s="5"/>
      <c r="M24" s="5"/>
      <c r="N24" s="5"/>
      <c r="O24" s="5">
        <f>O23+O22+O21+O20+O19+O18+O17+O16+O15+O14+O13+O9</f>
        <v>1673168.82</v>
      </c>
    </row>
    <row r="26" spans="1:15" ht="15.75">
      <c r="A26" s="2"/>
      <c r="B26" s="4" t="s">
        <v>6</v>
      </c>
      <c r="C26" s="4" t="s">
        <v>5</v>
      </c>
    </row>
    <row r="27" spans="1:15" ht="15.75">
      <c r="A27" s="2" t="s">
        <v>4</v>
      </c>
      <c r="B27" s="1">
        <v>1432530.04</v>
      </c>
      <c r="C27" s="1">
        <v>1393655.03</v>
      </c>
    </row>
    <row r="28" spans="1:15" ht="15.75">
      <c r="A28" s="2" t="s">
        <v>3</v>
      </c>
      <c r="B28" s="1"/>
      <c r="C28" s="1">
        <v>-244161.89</v>
      </c>
    </row>
    <row r="29" spans="1:15" ht="15.75">
      <c r="A29" s="2" t="s">
        <v>2</v>
      </c>
      <c r="B29" s="3"/>
      <c r="C29" s="3">
        <v>-523675.68</v>
      </c>
    </row>
    <row r="30" spans="1:15" ht="15.75">
      <c r="A30" s="2"/>
      <c r="B30" s="1"/>
      <c r="C30" s="2"/>
    </row>
    <row r="31" spans="1:15" ht="15.75">
      <c r="A31" s="2" t="s">
        <v>1</v>
      </c>
      <c r="B31" s="1"/>
      <c r="C31" s="1">
        <v>7158</v>
      </c>
    </row>
    <row r="32" spans="1:15" ht="15.75">
      <c r="A32" s="2" t="s">
        <v>0</v>
      </c>
      <c r="B32" s="1"/>
      <c r="C32" s="1">
        <v>120</v>
      </c>
    </row>
  </sheetData>
  <mergeCells count="3">
    <mergeCell ref="A1:O1"/>
    <mergeCell ref="B4:B5"/>
    <mergeCell ref="A10:O10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  <rowBreaks count="1" manualBreakCount="1">
    <brk id="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6-29</vt:lpstr>
      <vt:lpstr>'6-29'!Область_печати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2019-04-16T05:02:12Z</dcterms:created>
  <dcterms:modified xsi:type="dcterms:W3CDTF">2019-04-16T05:02:24Z</dcterms:modified>
</cp:coreProperties>
</file>