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2935" windowHeight="12015"/>
  </bookViews>
  <sheets>
    <sheet name="5-4а" sheetId="1" r:id="rId1"/>
  </sheets>
  <calcPr calcId="124519"/>
</workbook>
</file>

<file path=xl/calcChain.xml><?xml version="1.0" encoding="utf-8"?>
<calcChain xmlns="http://schemas.openxmlformats.org/spreadsheetml/2006/main">
  <c r="O5" i="1"/>
  <c r="O10" s="1"/>
  <c r="O23" s="1"/>
  <c r="C34" s="1"/>
  <c r="O7"/>
  <c r="O8"/>
  <c r="G9"/>
  <c r="H9"/>
  <c r="O9" s="1"/>
  <c r="I9"/>
  <c r="J9"/>
  <c r="K9"/>
  <c r="L9"/>
  <c r="M9"/>
  <c r="N9"/>
  <c r="G14"/>
  <c r="H14"/>
  <c r="I14"/>
  <c r="J14"/>
  <c r="O14" s="1"/>
  <c r="K14"/>
  <c r="L14"/>
  <c r="M14"/>
  <c r="N14"/>
  <c r="G15"/>
  <c r="H15"/>
  <c r="I15"/>
  <c r="O15" s="1"/>
  <c r="J15"/>
  <c r="K15"/>
  <c r="L15"/>
  <c r="M15"/>
  <c r="N15"/>
  <c r="G18"/>
  <c r="H18"/>
  <c r="I18"/>
  <c r="J18"/>
  <c r="K18"/>
  <c r="L18"/>
  <c r="M18"/>
  <c r="N18"/>
  <c r="O18"/>
  <c r="G19"/>
  <c r="H19"/>
  <c r="I19"/>
  <c r="J19"/>
  <c r="O19" s="1"/>
  <c r="K19"/>
  <c r="L19"/>
  <c r="M19"/>
  <c r="N19"/>
  <c r="O20"/>
  <c r="O21"/>
  <c r="O22"/>
  <c r="B32"/>
  <c r="C32"/>
  <c r="O16" s="1"/>
</calcChain>
</file>

<file path=xl/sharedStrings.xml><?xml version="1.0" encoding="utf-8"?>
<sst xmlns="http://schemas.openxmlformats.org/spreadsheetml/2006/main" count="70" uniqueCount="53">
  <si>
    <t>Остаток на 01.01.2022 г.</t>
  </si>
  <si>
    <t>Всего:</t>
  </si>
  <si>
    <t>Итого за год, нежилые помещения:</t>
  </si>
  <si>
    <t>л/сч 519</t>
  </si>
  <si>
    <t>Итого за год, жилые помещения:</t>
  </si>
  <si>
    <t xml:space="preserve">общая площадь </t>
  </si>
  <si>
    <t>Оплачено</t>
  </si>
  <si>
    <t>Начислено</t>
  </si>
  <si>
    <t>долг по кв/плате на 01.05.21г.</t>
  </si>
  <si>
    <t xml:space="preserve">Остаток на  01.05.2021г. </t>
  </si>
  <si>
    <t>Итого:</t>
  </si>
  <si>
    <t>Креативные Технологии ООО</t>
  </si>
  <si>
    <t>Выполнение работ по монтажу узла учета теп.энергии и теплоносителя по адресу: 5 мкр., д. 4а</t>
  </si>
  <si>
    <t>ИП Шумков Николай Александрович</t>
  </si>
  <si>
    <t>Услуги по планово-профилактическому обслуживанию оборудования АИТП  по адресу: 5 мкр.,д. 4а.</t>
  </si>
  <si>
    <t>ИП Бачагова Татьяна Владимировна</t>
  </si>
  <si>
    <t>Дезинфекция помещения по адресу: 5 мкр.,д.4 а, под.№ 1.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</si>
  <si>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</si>
  <si>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</si>
  <si>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</si>
  <si>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</si>
  <si>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</si>
  <si>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ООО "Курганоблсервис"</t>
  </si>
  <si>
    <t>Услуги по благоустройству территории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</si>
  <si>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</si>
  <si>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</si>
  <si>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Итого за год: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</si>
  <si>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</si>
  <si>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</si>
  <si>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</si>
  <si>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</si>
  <si>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</si>
  <si>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</si>
  <si>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</si>
  <si>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</si>
  <si>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</si>
  <si>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</si>
  <si>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</si>
  <si>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</si>
  <si>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</si>
  <si>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5 мкр., дом 4а                                              2021 г.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</si>
  <si>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</si>
  <si>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 xml:space="preserve">Чистый двор (КГМ, без ТБО) </t>
  </si>
  <si>
    <t>Работа по обеспечению вывоза бытовых отходов</t>
  </si>
  <si>
    <t>Материалы</t>
  </si>
  <si>
    <t>Замена ВР - 1 шт. Реагенты.</t>
  </si>
  <si>
    <t>Реагенты, чистящие средства.</t>
  </si>
  <si>
    <t>Отопление - демонтаж отвода Ду-57*1,5 - 2 шт., монтаж отвод Ду-57*1,5 - 2 шт., КНС - замена отвода Ду-50 уг 45 ПП - 10 шт.,ревизия ПП Ду-50 - 1 шт., патрубок ПП Ду-50 - 1 шт.,демонтаж трубы Ду-50 - 2 шт., монтаж ПП Ду-50(0,5м) - 2шт., ГВС - демонтаж труб ст.Ду-32 - 8 м., монтаж труб ПП Ду-32 - 8 м., замена тройника ПП Ду-32*20*32 - 3 шт.,муфт ПП Ду-32 - 5 шт.</t>
  </si>
  <si>
    <t>Замена гильзы - 2 шт., демонтаж рубильника и установка перемычек, изготовление гибких связей из кабеля, опрессовка гильз прессом. Запенивание отверстия после замены ливневой канализации - 0,013 м3.</t>
  </si>
  <si>
    <t>Замена дефектного участка кабеля - 20 пог.м., установка карболит.патронов - 3 шт., монтаж аварийного автомат.выключателя - 1 шт.</t>
  </si>
  <si>
    <t>Хоз.инвентарь.</t>
  </si>
  <si>
    <t>Виды работ</t>
  </si>
  <si>
    <t>Адрес: 5 мкр., дом  4а                                         2021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</si>
</sst>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3" fillId="0" borderId="0" xfId="0" applyFont="1"/>
    <xf numFmtId="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4" fontId="6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2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0" fillId="0" borderId="0" xfId="0" applyNumberFormat="1"/>
    <xf numFmtId="164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9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2" fontId="6" fillId="0" borderId="2" xfId="3" applyNumberFormat="1" applyFont="1" applyBorder="1" applyAlignment="1">
      <alignment horizontal="center" vertical="center" wrapText="1"/>
    </xf>
    <xf numFmtId="2" fontId="6" fillId="0" borderId="2" xfId="4" applyNumberFormat="1" applyFont="1" applyBorder="1" applyAlignment="1">
      <alignment horizontal="center" vertical="center" wrapText="1"/>
    </xf>
    <xf numFmtId="2" fontId="6" fillId="0" borderId="2" xfId="5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10" fillId="0" borderId="1" xfId="6" applyNumberFormat="1" applyFont="1" applyBorder="1" applyAlignment="1">
      <alignment horizontal="center" vertical="center" wrapText="1"/>
    </xf>
    <xf numFmtId="0" fontId="11" fillId="0" borderId="1" xfId="6" applyNumberFormat="1" applyFont="1" applyBorder="1" applyAlignment="1">
      <alignment horizontal="center" vertical="center" wrapText="1"/>
    </xf>
    <xf numFmtId="0" fontId="11" fillId="0" borderId="1" xfId="6" applyNumberFormat="1" applyFont="1" applyBorder="1" applyAlignment="1">
      <alignment horizontal="center" vertical="top" wrapText="1"/>
    </xf>
    <xf numFmtId="166" fontId="10" fillId="0" borderId="1" xfId="4" applyNumberFormat="1" applyFont="1" applyBorder="1" applyAlignment="1">
      <alignment horizontal="center" vertical="center" wrapText="1"/>
    </xf>
    <xf numFmtId="165" fontId="10" fillId="0" borderId="1" xfId="5" applyNumberFormat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10" fillId="0" borderId="1" xfId="2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2" fontId="6" fillId="0" borderId="1" xfId="4" applyNumberFormat="1" applyFont="1" applyBorder="1" applyAlignment="1">
      <alignment horizontal="center" vertical="center"/>
    </xf>
    <xf numFmtId="2" fontId="6" fillId="0" borderId="1" xfId="5" applyNumberFormat="1" applyFont="1" applyBorder="1" applyAlignment="1">
      <alignment horizontal="center" vertical="center"/>
    </xf>
  </cellXfs>
  <cellStyles count="11">
    <cellStyle name="Обычный" xfId="0" builtinId="0"/>
    <cellStyle name="Обычный 2" xfId="1"/>
    <cellStyle name="Обычный 3" xfId="7"/>
    <cellStyle name="Обычный 3 2" xfId="8"/>
    <cellStyle name="Обычный 4" xfId="9"/>
    <cellStyle name="Обычный 5" xfId="10"/>
    <cellStyle name="Обычный_3-20а" xfId="4"/>
    <cellStyle name="Обычный_5-1" xfId="6"/>
    <cellStyle name="Обычный_5-3" xfId="3"/>
    <cellStyle name="Обычный_Кр-12" xfId="5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topLeftCell="A4" zoomScale="59" zoomScaleNormal="59" workbookViewId="0">
      <selection activeCell="M20" sqref="M20"/>
    </sheetView>
  </sheetViews>
  <sheetFormatPr defaultRowHeight="15"/>
  <cols>
    <col min="1" max="1" width="30.42578125" customWidth="1"/>
    <col min="2" max="2" width="15.42578125" customWidth="1"/>
    <col min="3" max="3" width="14.28515625" customWidth="1"/>
    <col min="4" max="4" width="12.5703125" customWidth="1"/>
    <col min="5" max="5" width="16.28515625" customWidth="1"/>
    <col min="6" max="6" width="14" customWidth="1"/>
    <col min="7" max="7" width="12.7109375" customWidth="1"/>
    <col min="8" max="8" width="13.5703125" customWidth="1"/>
    <col min="9" max="9" width="13.28515625" customWidth="1"/>
    <col min="10" max="10" width="14.7109375" customWidth="1"/>
    <col min="11" max="11" width="19.28515625" customWidth="1"/>
    <col min="12" max="12" width="12.28515625" customWidth="1"/>
    <col min="13" max="13" width="11.5703125" customWidth="1"/>
    <col min="14" max="14" width="12.7109375" customWidth="1"/>
    <col min="15" max="15" width="14" customWidth="1"/>
  </cols>
  <sheetData>
    <row r="2" spans="1:15" ht="15.75">
      <c r="A2" s="34" t="s">
        <v>52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7" t="s">
        <v>39</v>
      </c>
      <c r="B4" s="7"/>
      <c r="C4" s="33" t="s">
        <v>38</v>
      </c>
      <c r="D4" s="33" t="s">
        <v>37</v>
      </c>
      <c r="E4" s="33" t="s">
        <v>36</v>
      </c>
      <c r="F4" s="33" t="s">
        <v>35</v>
      </c>
      <c r="G4" s="33" t="s">
        <v>34</v>
      </c>
      <c r="H4" s="33" t="s">
        <v>33</v>
      </c>
      <c r="I4" s="33" t="s">
        <v>32</v>
      </c>
      <c r="J4" s="33" t="s">
        <v>31</v>
      </c>
      <c r="K4" s="33" t="s">
        <v>30</v>
      </c>
      <c r="L4" s="33" t="s">
        <v>29</v>
      </c>
      <c r="M4" s="33" t="s">
        <v>28</v>
      </c>
      <c r="N4" s="33" t="s">
        <v>27</v>
      </c>
      <c r="O4" s="32" t="s">
        <v>26</v>
      </c>
    </row>
    <row r="5" spans="1:15" ht="102" customHeight="1">
      <c r="A5" s="31" t="s">
        <v>25</v>
      </c>
      <c r="B5" s="48" t="s">
        <v>24</v>
      </c>
      <c r="C5" s="25"/>
      <c r="D5" s="30"/>
      <c r="E5" s="50"/>
      <c r="F5" s="50"/>
      <c r="G5" s="50"/>
      <c r="H5" s="50"/>
      <c r="I5" s="50">
        <v>2003</v>
      </c>
      <c r="J5" s="52">
        <v>3759</v>
      </c>
      <c r="K5" s="51">
        <v>9343</v>
      </c>
      <c r="L5" s="50"/>
      <c r="M5" s="50"/>
      <c r="N5" s="49">
        <v>1674</v>
      </c>
      <c r="O5" s="17">
        <f>SUM(C5:N5)</f>
        <v>16779</v>
      </c>
    </row>
    <row r="6" spans="1:15" ht="277.5" customHeight="1">
      <c r="A6" s="31" t="s">
        <v>51</v>
      </c>
      <c r="B6" s="48"/>
      <c r="C6" s="47"/>
      <c r="D6" s="46"/>
      <c r="E6" s="45"/>
      <c r="F6" s="45"/>
      <c r="G6" s="44" t="s">
        <v>50</v>
      </c>
      <c r="H6" s="43"/>
      <c r="I6" s="40" t="s">
        <v>49</v>
      </c>
      <c r="J6" s="40" t="s">
        <v>48</v>
      </c>
      <c r="K6" s="40" t="s">
        <v>47</v>
      </c>
      <c r="L6" s="42"/>
      <c r="M6" s="41" t="s">
        <v>46</v>
      </c>
      <c r="N6" s="40" t="s">
        <v>45</v>
      </c>
      <c r="O6" s="17"/>
    </row>
    <row r="7" spans="1:15" ht="39" customHeight="1">
      <c r="A7" s="31" t="s">
        <v>44</v>
      </c>
      <c r="B7" s="35"/>
      <c r="C7" s="39"/>
      <c r="D7" s="39"/>
      <c r="E7" s="30"/>
      <c r="F7" s="30"/>
      <c r="G7" s="30">
        <v>653.33000000000004</v>
      </c>
      <c r="H7" s="30"/>
      <c r="I7" s="38">
        <v>831.77</v>
      </c>
      <c r="J7" s="38">
        <v>2396.9699999999998</v>
      </c>
      <c r="K7" s="37">
        <v>1659.26</v>
      </c>
      <c r="L7" s="38"/>
      <c r="M7" s="37">
        <v>1256.0999999999999</v>
      </c>
      <c r="N7" s="36">
        <v>2419.52</v>
      </c>
      <c r="O7" s="17">
        <f>SUM(B7:N7)</f>
        <v>9216.9500000000007</v>
      </c>
    </row>
    <row r="8" spans="1:15" ht="47.25">
      <c r="A8" s="31" t="s">
        <v>43</v>
      </c>
      <c r="B8" s="26" t="s">
        <v>42</v>
      </c>
      <c r="C8" s="25"/>
      <c r="D8" s="25"/>
      <c r="E8" s="30"/>
      <c r="F8" s="30"/>
      <c r="G8" s="30"/>
      <c r="H8" s="30"/>
      <c r="I8" s="30"/>
      <c r="J8" s="30"/>
      <c r="K8" s="30"/>
      <c r="L8" s="30"/>
      <c r="M8" s="30"/>
      <c r="N8" s="30"/>
      <c r="O8" s="29">
        <f>SUM(C8:N8)</f>
        <v>0</v>
      </c>
    </row>
    <row r="9" spans="1:15" ht="118.5" customHeight="1">
      <c r="A9" s="35" t="s">
        <v>41</v>
      </c>
      <c r="B9" s="26"/>
      <c r="C9" s="25"/>
      <c r="D9" s="25"/>
      <c r="E9" s="25"/>
      <c r="F9" s="25"/>
      <c r="G9" s="25">
        <f>2820.9*4.1</f>
        <v>11565.689999999999</v>
      </c>
      <c r="H9" s="25">
        <f>2820.9*4.1</f>
        <v>11565.689999999999</v>
      </c>
      <c r="I9" s="25">
        <f>2820.9*4.1</f>
        <v>11565.689999999999</v>
      </c>
      <c r="J9" s="25">
        <f>2820.9*4.1</f>
        <v>11565.689999999999</v>
      </c>
      <c r="K9" s="25">
        <f>2820.9*4.1</f>
        <v>11565.689999999999</v>
      </c>
      <c r="L9" s="25">
        <f>2820.9*4.1</f>
        <v>11565.689999999999</v>
      </c>
      <c r="M9" s="25">
        <f>2820.9*4.1</f>
        <v>11565.689999999999</v>
      </c>
      <c r="N9" s="25">
        <f>2820.9*4.1</f>
        <v>11565.689999999999</v>
      </c>
      <c r="O9" s="17">
        <f>SUM(C9:N9)</f>
        <v>92525.52</v>
      </c>
    </row>
    <row r="10" spans="1:15" ht="15.75">
      <c r="A10" s="19" t="s">
        <v>10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7">
        <f>SUM(O5:O9)</f>
        <v>118521.47</v>
      </c>
    </row>
    <row r="11" spans="1:15" ht="15.75">
      <c r="A11" s="34" t="s">
        <v>40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>
      <c r="A13" s="7" t="s">
        <v>39</v>
      </c>
      <c r="B13" s="7"/>
      <c r="C13" s="33" t="s">
        <v>38</v>
      </c>
      <c r="D13" s="33" t="s">
        <v>37</v>
      </c>
      <c r="E13" s="33" t="s">
        <v>36</v>
      </c>
      <c r="F13" s="33" t="s">
        <v>35</v>
      </c>
      <c r="G13" s="33" t="s">
        <v>34</v>
      </c>
      <c r="H13" s="33" t="s">
        <v>33</v>
      </c>
      <c r="I13" s="33" t="s">
        <v>32</v>
      </c>
      <c r="J13" s="33" t="s">
        <v>31</v>
      </c>
      <c r="K13" s="33" t="s">
        <v>30</v>
      </c>
      <c r="L13" s="33" t="s">
        <v>29</v>
      </c>
      <c r="M13" s="33" t="s">
        <v>28</v>
      </c>
      <c r="N13" s="33" t="s">
        <v>27</v>
      </c>
      <c r="O13" s="32" t="s">
        <v>26</v>
      </c>
    </row>
    <row r="14" spans="1:15" ht="170.25" customHeight="1">
      <c r="A14" s="31" t="s">
        <v>25</v>
      </c>
      <c r="B14" s="26" t="s">
        <v>24</v>
      </c>
      <c r="C14" s="30"/>
      <c r="D14" s="30"/>
      <c r="E14" s="30"/>
      <c r="F14" s="30"/>
      <c r="G14" s="30">
        <f>2820.9*3.51</f>
        <v>9901.3590000000004</v>
      </c>
      <c r="H14" s="30">
        <f>2820.9*3.51</f>
        <v>9901.3590000000004</v>
      </c>
      <c r="I14" s="30">
        <f>2820.9*3.51</f>
        <v>9901.3590000000004</v>
      </c>
      <c r="J14" s="30">
        <f>2820.9*3.51</f>
        <v>9901.3590000000004</v>
      </c>
      <c r="K14" s="30">
        <f>2820.9*3.51</f>
        <v>9901.3590000000004</v>
      </c>
      <c r="L14" s="30">
        <f>2820.9*3.51</f>
        <v>9901.3590000000004</v>
      </c>
      <c r="M14" s="30">
        <f>2820.9*3.51</f>
        <v>9901.3590000000004</v>
      </c>
      <c r="N14" s="30">
        <f>2820.9*3.51</f>
        <v>9901.3590000000004</v>
      </c>
      <c r="O14" s="17">
        <f>SUM(C14:N14)</f>
        <v>79210.871999999988</v>
      </c>
    </row>
    <row r="15" spans="1:15" ht="47.25">
      <c r="A15" s="27" t="s">
        <v>23</v>
      </c>
      <c r="B15" s="26" t="s">
        <v>22</v>
      </c>
      <c r="C15" s="25"/>
      <c r="D15" s="25"/>
      <c r="E15" s="25"/>
      <c r="F15" s="25"/>
      <c r="G15" s="25">
        <f>2820.9*2.47</f>
        <v>6967.6230000000005</v>
      </c>
      <c r="H15" s="25">
        <f>2820.9*2.47</f>
        <v>6967.6230000000005</v>
      </c>
      <c r="I15" s="25">
        <f>2820.9*2.47</f>
        <v>6967.6230000000005</v>
      </c>
      <c r="J15" s="25">
        <f>2820.9*2.47</f>
        <v>6967.6230000000005</v>
      </c>
      <c r="K15" s="25">
        <f>2820.9*2.47</f>
        <v>6967.6230000000005</v>
      </c>
      <c r="L15" s="25">
        <f>2820.9*2.47</f>
        <v>6967.6230000000005</v>
      </c>
      <c r="M15" s="25">
        <f>2820.9*2.47</f>
        <v>6967.6230000000005</v>
      </c>
      <c r="N15" s="25">
        <f>2820.9*2.47</f>
        <v>6967.6230000000005</v>
      </c>
      <c r="O15" s="17">
        <f>SUM(C15:N15)</f>
        <v>55740.984000000004</v>
      </c>
    </row>
    <row r="16" spans="1:15" ht="15.75">
      <c r="A16" s="27" t="s">
        <v>21</v>
      </c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f>C32*2.5/100</f>
        <v>7269.5457500000011</v>
      </c>
    </row>
    <row r="17" spans="1:15" ht="15.75">
      <c r="A17" s="28" t="s">
        <v>20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v>38286.71</v>
      </c>
    </row>
    <row r="18" spans="1:15" ht="31.5">
      <c r="A18" s="28" t="s">
        <v>19</v>
      </c>
      <c r="B18" s="26" t="s">
        <v>18</v>
      </c>
      <c r="C18" s="25"/>
      <c r="D18" s="25"/>
      <c r="E18" s="25"/>
      <c r="F18" s="25"/>
      <c r="G18" s="25">
        <f>45*4</f>
        <v>180</v>
      </c>
      <c r="H18" s="25">
        <f>45*4</f>
        <v>180</v>
      </c>
      <c r="I18" s="25">
        <f>45*4</f>
        <v>180</v>
      </c>
      <c r="J18" s="25">
        <f>45*4</f>
        <v>180</v>
      </c>
      <c r="K18" s="25">
        <f>45*4</f>
        <v>180</v>
      </c>
      <c r="L18" s="25">
        <f>45*4</f>
        <v>180</v>
      </c>
      <c r="M18" s="25">
        <f>45*4</f>
        <v>180</v>
      </c>
      <c r="N18" s="25">
        <f>45*4</f>
        <v>180</v>
      </c>
      <c r="O18" s="17">
        <f>SUM(C18:N18)</f>
        <v>1440</v>
      </c>
    </row>
    <row r="19" spans="1:15" ht="15.75">
      <c r="A19" s="27" t="s">
        <v>17</v>
      </c>
      <c r="B19" s="26"/>
      <c r="C19" s="25"/>
      <c r="D19" s="25"/>
      <c r="E19" s="25"/>
      <c r="F19" s="25"/>
      <c r="G19" s="25">
        <f>2820.9*0.2</f>
        <v>564.18000000000006</v>
      </c>
      <c r="H19" s="25">
        <f>2820.9*0.2</f>
        <v>564.18000000000006</v>
      </c>
      <c r="I19" s="25">
        <f>2820.9*0.2</f>
        <v>564.18000000000006</v>
      </c>
      <c r="J19" s="25">
        <f>2820.9*0.2</f>
        <v>564.18000000000006</v>
      </c>
      <c r="K19" s="25">
        <f>2820.9*0.2</f>
        <v>564.18000000000006</v>
      </c>
      <c r="L19" s="25">
        <f>2820.9*0.2</f>
        <v>564.18000000000006</v>
      </c>
      <c r="M19" s="25">
        <f>2820.9*0.2</f>
        <v>564.18000000000006</v>
      </c>
      <c r="N19" s="25">
        <f>2820.9*0.2</f>
        <v>564.18000000000006</v>
      </c>
      <c r="O19" s="17">
        <f>SUM(C19:N19)</f>
        <v>4513.4400000000014</v>
      </c>
    </row>
    <row r="20" spans="1:15" ht="68.25" customHeight="1">
      <c r="A20" s="22" t="s">
        <v>16</v>
      </c>
      <c r="B20" s="24" t="s">
        <v>15</v>
      </c>
      <c r="C20" s="20"/>
      <c r="D20" s="20"/>
      <c r="E20" s="20"/>
      <c r="F20" s="20"/>
      <c r="G20" s="20"/>
      <c r="H20" s="20"/>
      <c r="I20" s="20">
        <v>2280</v>
      </c>
      <c r="J20" s="20"/>
      <c r="K20" s="20"/>
      <c r="L20" s="20"/>
      <c r="M20" s="20"/>
      <c r="N20" s="20"/>
      <c r="O20" s="17">
        <f>SUM(C20:N20)</f>
        <v>2280</v>
      </c>
    </row>
    <row r="21" spans="1:15" ht="127.5" customHeight="1">
      <c r="A21" s="22" t="s">
        <v>14</v>
      </c>
      <c r="B21" s="23" t="s">
        <v>13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>
        <v>5000</v>
      </c>
      <c r="N21" s="20">
        <v>5000</v>
      </c>
      <c r="O21" s="17">
        <f>SUM(C21:N21)</f>
        <v>10000</v>
      </c>
    </row>
    <row r="22" spans="1:15" ht="114.75" customHeight="1">
      <c r="A22" s="22" t="s">
        <v>12</v>
      </c>
      <c r="B22" s="21" t="s">
        <v>11</v>
      </c>
      <c r="C22" s="20"/>
      <c r="D22" s="20"/>
      <c r="E22" s="20"/>
      <c r="F22" s="20"/>
      <c r="G22" s="20"/>
      <c r="H22" s="20"/>
      <c r="I22" s="20"/>
      <c r="J22" s="20"/>
      <c r="K22" s="20"/>
      <c r="L22" s="20">
        <v>248596.86</v>
      </c>
      <c r="M22" s="20"/>
      <c r="N22" s="20"/>
      <c r="O22" s="17">
        <f>SUM(C22:N22)</f>
        <v>248596.86</v>
      </c>
    </row>
    <row r="23" spans="1:15" ht="15.75">
      <c r="A23" s="19" t="s">
        <v>10</v>
      </c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>
        <f>O10+O14+O15+O16+O17+O18+O19+O21+O20+O22</f>
        <v>565859.88174999994</v>
      </c>
    </row>
    <row r="24" spans="1:15" ht="15.75">
      <c r="A24" s="14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</row>
    <row r="25" spans="1:15" ht="15.75">
      <c r="A25" s="1" t="s">
        <v>9</v>
      </c>
      <c r="B25" s="3"/>
      <c r="C25" s="13"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5" ht="15.75">
      <c r="A26" s="1"/>
      <c r="B26" s="3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5" ht="31.5">
      <c r="A27" s="14" t="s">
        <v>8</v>
      </c>
      <c r="B27" s="3">
        <v>0</v>
      </c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5" ht="15.75">
      <c r="A28" s="1"/>
      <c r="B28" s="3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5" ht="15.75">
      <c r="A29" s="7"/>
      <c r="B29" s="11" t="s">
        <v>7</v>
      </c>
      <c r="C29" s="11" t="s">
        <v>6</v>
      </c>
      <c r="E29" s="9" t="s">
        <v>5</v>
      </c>
      <c r="F29">
        <v>2820.9</v>
      </c>
    </row>
    <row r="30" spans="1:15" ht="15.75">
      <c r="A30" s="7" t="s">
        <v>4</v>
      </c>
      <c r="B30" s="10">
        <v>327408.88</v>
      </c>
      <c r="C30" s="10">
        <v>281781.83</v>
      </c>
      <c r="E30" s="9" t="s">
        <v>3</v>
      </c>
    </row>
    <row r="31" spans="1:15" ht="15.75">
      <c r="A31" s="7" t="s">
        <v>2</v>
      </c>
      <c r="B31" s="8">
        <v>7830.48</v>
      </c>
      <c r="C31" s="8">
        <v>9000</v>
      </c>
    </row>
    <row r="32" spans="1:15" ht="15.75">
      <c r="A32" s="7" t="s">
        <v>1</v>
      </c>
      <c r="B32" s="6">
        <f>SUM(B30:B31)</f>
        <v>335239.36</v>
      </c>
      <c r="C32" s="6">
        <f>SUM(C30:C31)</f>
        <v>290781.83</v>
      </c>
    </row>
    <row r="33" spans="1:3" ht="15.75">
      <c r="A33" s="5"/>
      <c r="B33" s="4"/>
      <c r="C33" s="4"/>
    </row>
    <row r="34" spans="1:3" ht="15.75">
      <c r="A34" s="1" t="s">
        <v>0</v>
      </c>
      <c r="B34" s="3"/>
      <c r="C34" s="2">
        <f>C25+C32-O23</f>
        <v>-275078.05174999993</v>
      </c>
    </row>
    <row r="35" spans="1:3" ht="15.75">
      <c r="A35" s="1"/>
      <c r="B35" s="1"/>
      <c r="C35" s="1"/>
    </row>
    <row r="36" spans="1:3" ht="15.75">
      <c r="A36" s="1"/>
      <c r="B36" s="1"/>
      <c r="C36" s="1"/>
    </row>
  </sheetData>
  <mergeCells count="3">
    <mergeCell ref="A2:O2"/>
    <mergeCell ref="B5:B6"/>
    <mergeCell ref="A11:O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5-4а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2022-04-19T05:31:39Z</dcterms:created>
  <dcterms:modified xsi:type="dcterms:W3CDTF">2022-04-19T05:31:48Z</dcterms:modified>
</cp:coreProperties>
</file>