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30" sheetId="1" r:id="rId1"/>
  </sheets>
  <definedNames>
    <definedName name="_xlnm.Print_Area" localSheetId="0">'5-30'!$A$1:$O$31</definedName>
  </definedNames>
  <calcPr calcId="124519"/>
</workbook>
</file>

<file path=xl/calcChain.xml><?xml version="1.0" encoding="utf-8"?>
<calcChain xmlns="http://schemas.openxmlformats.org/spreadsheetml/2006/main">
  <c r="G4" i="1"/>
  <c r="O4"/>
  <c r="O6"/>
  <c r="O7"/>
  <c r="O8"/>
  <c r="C9"/>
  <c r="D9"/>
  <c r="E9"/>
  <c r="F9"/>
  <c r="G9"/>
  <c r="H9"/>
  <c r="I9"/>
  <c r="J9"/>
  <c r="K9"/>
  <c r="O9"/>
  <c r="O10"/>
  <c r="O14"/>
  <c r="O15"/>
  <c r="O16"/>
  <c r="C19"/>
  <c r="D19"/>
  <c r="E19"/>
  <c r="F19"/>
  <c r="G19"/>
  <c r="H19"/>
  <c r="I19"/>
  <c r="J19"/>
  <c r="K19"/>
  <c r="O19"/>
  <c r="C20"/>
  <c r="D20"/>
  <c r="E20"/>
  <c r="F20"/>
  <c r="G20"/>
  <c r="H20"/>
  <c r="I20"/>
  <c r="J20"/>
  <c r="K20"/>
  <c r="O20"/>
  <c r="O22"/>
  <c r="O23"/>
  <c r="O24"/>
  <c r="C30"/>
</calcChain>
</file>

<file path=xl/sharedStrings.xml><?xml version="1.0" encoding="utf-8"?>
<sst xmlns="http://schemas.openxmlformats.org/spreadsheetml/2006/main" count="78" uniqueCount="60">
  <si>
    <t>л/сч</t>
  </si>
  <si>
    <t xml:space="preserve">площадь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</si>
  <si>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</si>
  <si>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</si>
  <si>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</si>
  <si>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</si>
  <si>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</si>
  <si>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</si>
  <si>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</si>
  <si>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</si>
  <si>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ФинЛифт ООО</t>
  </si>
  <si>
    <t>Замена шкива и подшипников ОС на лифте</t>
  </si>
  <si>
    <t>ИП Соколов А.В.</t>
  </si>
  <si>
    <t>Оганесян</t>
  </si>
  <si>
    <t xml:space="preserve">Услуги по благоустройству 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</si>
  <si>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</si>
  <si>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</si>
  <si>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</si>
  <si>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</si>
  <si>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</si>
  <si>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"Дорсервис"</t>
  </si>
  <si>
    <t>Ремонт кровли в доме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</si>
  <si>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</si>
  <si>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</si>
  <si>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</si>
  <si>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</si>
  <si>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</si>
  <si>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</si>
  <si>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</si>
  <si>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</si>
  <si>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</si>
  <si>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</si>
  <si>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</si>
  <si>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</si>
  <si>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</si>
  <si>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</si>
  <si>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</si>
  <si>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</si>
  <si>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</si>
  <si>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</si>
  <si>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30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</si>
  <si>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</si>
  <si>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</si>
  <si>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</si>
  <si>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АО "Водный Союз"</t>
  </si>
  <si>
    <t>Услуга по отключению и включению водопроводных сетей</t>
  </si>
  <si>
    <t>Материалы</t>
  </si>
  <si>
    <t xml:space="preserve">
Замена выключателей,замена участка провода.Установка рейки </t>
  </si>
  <si>
    <t xml:space="preserve">
Сварочные работы по установке лавки  .  "
Замена выключ.автономной ВА47/24-25А;  выключ.ВА47/24-25А
Установка пластиковой таблички;Монтаж поручня на крыльце;Выравнивание проема на кр-це цем. раствором  </t>
  </si>
  <si>
    <t xml:space="preserve">
Замена контактов предохран.ПН2-100"А"ВРУ-4шт;(8,9,10подьезд)Замена выкл автоматВА47/29-25А-1 шт;(кв404) 
Дем-ж тр-да ГВС Д32ст-4м;Мон-ж эль соед 32*25вн-1шт;тр-да ПП Д32-4м;трой-ка 25*20*25-1шт;М-ж муфты ПП 20*1/24нар-1шт;м-ж трубыПП Д20-05м;КНС Д-ж тр-да"</t>
  </si>
  <si>
    <t xml:space="preserve">
Дем-ж тр-да Д 57ст-5м;м-ж тр-даД57ст5м;д-ж тр-да Д76-8м;м-ж тр-да Д76ст-8м;м-ж тр-да Д32ст -9м;д-ж тр-да Д20ст-4м;м-ж тр-да Д20ст-4м;Смена сгонов Д15-</t>
  </si>
  <si>
    <t xml:space="preserve">Песок карьерный
</t>
  </si>
  <si>
    <t>Монтаж провода - 5 п.м.; Монтаж выкл. - 1 шт.; Монтаж рейки - 0,15 п.м. в подвале</t>
  </si>
  <si>
    <t>Замена тр-дов ГВС: Демонтаж тр-дов ГВС Д 76 - 20 м.; Демонтаж тр-дов Д 57 - 50 м.; Демонтаж тр-дов Д 32 - 40 м.; Монтаж тр-да ПП Д 75 - 6м.; Монтаж тр-да ПП Д 63 - 64 м.; Монтаж тройников Д 63*32*63 - 27 шт.; Монтаж тройника Д 75*75*75 - 1 шт.; Монтаж тройника Д 32*20*32 - 28шт.; Монтаж переходов ПП 90*63 - 2 шт.; Монтаж фланцев с буртом Д 90 - 2 шт.; Монтаж стальных фланцев Д 80 - 2 шт.; Монтаж задвижки Д 80 - 1 шт.; Монтаж кран.шар Д 32 - 28 шт.; Монтаж кран.шар Д 20 - 28 шт.; Монтаж переходов ПП 40*32 - 10 шт.; Монтаж муфт ПП 32*25 - 27 шт.; Монтаж угольников ПП 25*90 - 3 шт.; Монтаж муфт ПП Д 63 - 12 шт.; Монтаж муфт ПП Д 32 - 20 шт.; Монтаж угольников ПП Д 32*90 - 30 шт.; Монтаж перехода ПП 75*63 - 2 шт.; Замена выкл. автомат. - 2 шт. в кв. 384; Замена патрона - 1 шт. в кв. 110; Замена выкл. - 1 шт. в кв. 319</t>
  </si>
  <si>
    <t>Замена лампы уличного освещения - 2 шт. подъезд 4; Замена вставки - 2 шт. в кв. 243</t>
  </si>
  <si>
    <t>Замена вставки - 1 шт. подъезд 1; Монтаж провода - 10 п.м.; Затаскивание провода - 10 п.м.; Монтаж в "РЩ" ВРУ - 1 шт. подъезд 9; Замена выкл. - 1 шт. в кв. 109; Замена выкл. - 1 шт. подъезд 8-10</t>
  </si>
  <si>
    <t>Замена выкл. - 2 шт. в кв. 285; Замена участка провода - 1 п.м.; Установка сжима - 1 шт. в кв. 153</t>
  </si>
  <si>
    <t>Замена участка провода - 1 п.м. в кв. 331</t>
  </si>
  <si>
    <t>Виды работ</t>
  </si>
  <si>
    <t>Адрес: 5 мкр., дом  30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</si>
</sst>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5" fillId="0" borderId="1" xfId="4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" fontId="7" fillId="2" borderId="1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66" fontId="5" fillId="0" borderId="3" xfId="4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5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9" fillId="0" borderId="4" xfId="6" applyNumberFormat="1" applyFont="1" applyBorder="1" applyAlignment="1">
      <alignment vertical="top" wrapText="1"/>
    </xf>
    <xf numFmtId="0" fontId="5" fillId="0" borderId="1" xfId="7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/>
    </xf>
    <xf numFmtId="2" fontId="5" fillId="0" borderId="1" xfId="7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4" fontId="5" fillId="0" borderId="1" xfId="7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7"/>
    <cellStyle name="Обычный 3" xfId="1"/>
    <cellStyle name="Обычный_3-20а" xfId="3"/>
    <cellStyle name="Обычный_5-3" xfId="4"/>
    <cellStyle name="Обычный_5-30" xfId="6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3" workbookViewId="0">
      <selection activeCell="E34" sqref="E34"/>
    </sheetView>
  </sheetViews>
  <sheetFormatPr defaultRowHeight="15"/>
  <cols>
    <col min="1" max="1" width="36.42578125" customWidth="1"/>
    <col min="2" max="2" width="24" customWidth="1"/>
    <col min="3" max="3" width="29.140625" customWidth="1"/>
    <col min="4" max="4" width="22.7109375" customWidth="1"/>
    <col min="5" max="5" width="15" customWidth="1"/>
    <col min="6" max="6" width="11.140625" customWidth="1"/>
    <col min="7" max="7" width="38" customWidth="1"/>
    <col min="8" max="8" width="11" customWidth="1"/>
    <col min="9" max="9" width="10.28515625" customWidth="1"/>
    <col min="10" max="10" width="13.28515625" customWidth="1"/>
    <col min="11" max="11" width="12.42578125" customWidth="1"/>
    <col min="12" max="12" width="11.85546875" customWidth="1"/>
    <col min="13" max="13" width="48" customWidth="1"/>
    <col min="14" max="14" width="11" customWidth="1"/>
    <col min="15" max="15" width="15.5703125" customWidth="1"/>
  </cols>
  <sheetData>
    <row r="1" spans="1:15" ht="15.75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6" t="s">
        <v>39</v>
      </c>
      <c r="B3" s="26"/>
      <c r="C3" s="26" t="s">
        <v>38</v>
      </c>
      <c r="D3" s="26" t="s">
        <v>37</v>
      </c>
      <c r="E3" s="26" t="s">
        <v>36</v>
      </c>
      <c r="F3" s="26" t="s">
        <v>35</v>
      </c>
      <c r="G3" s="9" t="s">
        <v>34</v>
      </c>
      <c r="H3" s="9" t="s">
        <v>33</v>
      </c>
      <c r="I3" s="9" t="s">
        <v>32</v>
      </c>
      <c r="J3" s="9" t="s">
        <v>31</v>
      </c>
      <c r="K3" s="9" t="s">
        <v>30</v>
      </c>
      <c r="L3" s="9" t="s">
        <v>29</v>
      </c>
      <c r="M3" s="9" t="s">
        <v>28</v>
      </c>
      <c r="N3" s="9" t="s">
        <v>27</v>
      </c>
      <c r="O3" s="25" t="s">
        <v>26</v>
      </c>
    </row>
    <row r="4" spans="1:15" ht="132.75" customHeight="1">
      <c r="A4" s="19" t="s">
        <v>25</v>
      </c>
      <c r="B4" s="37" t="s">
        <v>24</v>
      </c>
      <c r="C4" s="11">
        <v>56</v>
      </c>
      <c r="D4" s="10">
        <v>589</v>
      </c>
      <c r="E4" s="41">
        <v>2008</v>
      </c>
      <c r="F4" s="39">
        <v>1138</v>
      </c>
      <c r="G4" s="39">
        <f>65457+424</f>
        <v>65881</v>
      </c>
      <c r="H4" s="41">
        <v>772</v>
      </c>
      <c r="I4" s="41"/>
      <c r="J4" s="40">
        <v>35781</v>
      </c>
      <c r="K4" s="12">
        <v>13735</v>
      </c>
      <c r="L4" s="39">
        <v>1110</v>
      </c>
      <c r="M4" s="39"/>
      <c r="N4" s="38">
        <v>1330</v>
      </c>
      <c r="O4" s="7">
        <f>SUM(C4:N4)</f>
        <v>122400</v>
      </c>
    </row>
    <row r="5" spans="1:15" ht="387.75" customHeight="1">
      <c r="A5" s="19" t="s">
        <v>58</v>
      </c>
      <c r="B5" s="37"/>
      <c r="C5" s="11" t="s">
        <v>57</v>
      </c>
      <c r="D5" s="36" t="s">
        <v>56</v>
      </c>
      <c r="E5" s="35" t="s">
        <v>55</v>
      </c>
      <c r="F5" s="35" t="s">
        <v>54</v>
      </c>
      <c r="G5" s="22" t="s">
        <v>53</v>
      </c>
      <c r="H5" s="23" t="s">
        <v>52</v>
      </c>
      <c r="I5" s="34" t="s">
        <v>51</v>
      </c>
      <c r="J5" s="34" t="s">
        <v>50</v>
      </c>
      <c r="K5" s="34" t="s">
        <v>49</v>
      </c>
      <c r="L5" s="34" t="s">
        <v>48</v>
      </c>
      <c r="M5" s="21"/>
      <c r="N5" s="34" t="s">
        <v>47</v>
      </c>
      <c r="O5" s="7"/>
    </row>
    <row r="6" spans="1:15" ht="15.75">
      <c r="A6" s="19" t="s">
        <v>46</v>
      </c>
      <c r="B6" s="24"/>
      <c r="C6" s="24">
        <v>5.09</v>
      </c>
      <c r="D6" s="24">
        <v>113.29</v>
      </c>
      <c r="E6" s="10">
        <v>502.63</v>
      </c>
      <c r="F6" s="33">
        <v>1593.86</v>
      </c>
      <c r="G6" s="33">
        <v>34112.589999999997</v>
      </c>
      <c r="H6" s="33">
        <v>1736.79</v>
      </c>
      <c r="I6" s="32">
        <v>1485</v>
      </c>
      <c r="J6" s="32">
        <v>9459.9500000000007</v>
      </c>
      <c r="K6" s="31">
        <v>12834.37</v>
      </c>
      <c r="L6" s="32">
        <v>9571.89</v>
      </c>
      <c r="M6" s="31"/>
      <c r="N6" s="30"/>
      <c r="O6" s="7">
        <f>SUM(B6:N6)</f>
        <v>71415.459999999992</v>
      </c>
    </row>
    <row r="7" spans="1:15" ht="31.5">
      <c r="A7" s="19" t="s">
        <v>45</v>
      </c>
      <c r="B7" s="24" t="s">
        <v>44</v>
      </c>
      <c r="C7" s="24"/>
      <c r="D7" s="24"/>
      <c r="E7" s="29"/>
      <c r="F7" s="28"/>
      <c r="G7" s="28"/>
      <c r="H7" s="22"/>
      <c r="I7" s="22"/>
      <c r="J7" s="22"/>
      <c r="K7" s="22"/>
      <c r="L7" s="22"/>
      <c r="M7" s="22"/>
      <c r="N7" s="22"/>
      <c r="O7" s="7">
        <f>SUM(C7:N7)</f>
        <v>0</v>
      </c>
    </row>
    <row r="8" spans="1:15" ht="31.5">
      <c r="A8" s="19" t="s">
        <v>43</v>
      </c>
      <c r="B8" s="11" t="s">
        <v>42</v>
      </c>
      <c r="C8" s="11">
        <v>3208.26</v>
      </c>
      <c r="D8" s="11">
        <v>990</v>
      </c>
      <c r="E8" s="10">
        <v>1980</v>
      </c>
      <c r="F8" s="10">
        <v>1555.84</v>
      </c>
      <c r="G8" s="10">
        <v>1218.8</v>
      </c>
      <c r="H8" s="10">
        <v>1522.4</v>
      </c>
      <c r="I8" s="10">
        <v>1828.2</v>
      </c>
      <c r="J8" s="10">
        <v>1370.6</v>
      </c>
      <c r="K8" s="10">
        <v>1155</v>
      </c>
      <c r="L8" s="10">
        <v>1320</v>
      </c>
      <c r="M8" s="10">
        <v>2404.29</v>
      </c>
      <c r="N8" s="10">
        <v>1555.4</v>
      </c>
      <c r="O8" s="15">
        <f>SUM(C8:N8)</f>
        <v>20108.79</v>
      </c>
    </row>
    <row r="9" spans="1:15" ht="94.5">
      <c r="A9" s="24" t="s">
        <v>41</v>
      </c>
      <c r="B9" s="11"/>
      <c r="C9" s="11">
        <f>19368*4.1</f>
        <v>79408.799999999988</v>
      </c>
      <c r="D9" s="11">
        <f>19368*4.1</f>
        <v>79408.799999999988</v>
      </c>
      <c r="E9" s="11">
        <f>19368*4.1</f>
        <v>79408.799999999988</v>
      </c>
      <c r="F9" s="11">
        <f>19368*4.1</f>
        <v>79408.799999999988</v>
      </c>
      <c r="G9" s="11">
        <f>19368*4.1</f>
        <v>79408.799999999988</v>
      </c>
      <c r="H9" s="11">
        <f>19368*4.1</f>
        <v>79408.799999999988</v>
      </c>
      <c r="I9" s="11">
        <f>19368*4.1</f>
        <v>79408.799999999988</v>
      </c>
      <c r="J9" s="11">
        <f>19368*4.1</f>
        <v>79408.799999999988</v>
      </c>
      <c r="K9" s="11">
        <f>19368*4.1</f>
        <v>79408.799999999988</v>
      </c>
      <c r="L9" s="11">
        <v>79408.800000000003</v>
      </c>
      <c r="M9" s="11">
        <v>79408.800000000003</v>
      </c>
      <c r="N9" s="11">
        <v>79408.800000000003</v>
      </c>
      <c r="O9" s="7">
        <f>SUM(C9:N9)</f>
        <v>952905.60000000009</v>
      </c>
    </row>
    <row r="10" spans="1:15" ht="15.75">
      <c r="A10" s="8" t="s">
        <v>7</v>
      </c>
      <c r="B10" s="8"/>
      <c r="C10" s="8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>
        <f>SUM(O4:O9)</f>
        <v>1166829.8500000001</v>
      </c>
    </row>
    <row r="11" spans="1:15" ht="15.75">
      <c r="A11" s="27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>
      <c r="A13" s="26" t="s">
        <v>39</v>
      </c>
      <c r="B13" s="26"/>
      <c r="C13" s="26" t="s">
        <v>38</v>
      </c>
      <c r="D13" s="26" t="s">
        <v>37</v>
      </c>
      <c r="E13" s="26" t="s">
        <v>36</v>
      </c>
      <c r="F13" s="26" t="s">
        <v>35</v>
      </c>
      <c r="G13" s="9" t="s">
        <v>34</v>
      </c>
      <c r="H13" s="9" t="s">
        <v>33</v>
      </c>
      <c r="I13" s="9" t="s">
        <v>32</v>
      </c>
      <c r="J13" s="9" t="s">
        <v>31</v>
      </c>
      <c r="K13" s="9" t="s">
        <v>30</v>
      </c>
      <c r="L13" s="9" t="s">
        <v>29</v>
      </c>
      <c r="M13" s="9" t="s">
        <v>28</v>
      </c>
      <c r="N13" s="9" t="s">
        <v>27</v>
      </c>
      <c r="O13" s="25" t="s">
        <v>26</v>
      </c>
    </row>
    <row r="14" spans="1:15" ht="94.5">
      <c r="A14" s="19" t="s">
        <v>25</v>
      </c>
      <c r="B14" s="11" t="s">
        <v>24</v>
      </c>
      <c r="C14" s="10">
        <v>67982</v>
      </c>
      <c r="D14" s="10">
        <v>67982</v>
      </c>
      <c r="E14" s="10">
        <v>67982</v>
      </c>
      <c r="F14" s="10">
        <v>67982</v>
      </c>
      <c r="G14" s="10">
        <v>67982</v>
      </c>
      <c r="H14" s="10">
        <v>67982</v>
      </c>
      <c r="I14" s="10">
        <v>67982</v>
      </c>
      <c r="J14" s="10">
        <v>67982</v>
      </c>
      <c r="K14" s="10">
        <v>67982</v>
      </c>
      <c r="L14" s="10">
        <v>67982</v>
      </c>
      <c r="M14" s="10">
        <v>67982</v>
      </c>
      <c r="N14" s="10">
        <v>67982</v>
      </c>
      <c r="O14" s="7">
        <f>SUM(C14:N14)</f>
        <v>815784</v>
      </c>
    </row>
    <row r="15" spans="1:15" ht="37.5" customHeight="1">
      <c r="A15" s="19" t="s">
        <v>23</v>
      </c>
      <c r="B15" s="11" t="s">
        <v>22</v>
      </c>
      <c r="C15" s="24"/>
      <c r="D15" s="24"/>
      <c r="E15" s="24">
        <v>6000</v>
      </c>
      <c r="F15" s="24">
        <v>4000</v>
      </c>
      <c r="G15" s="22"/>
      <c r="H15" s="23"/>
      <c r="I15" s="22"/>
      <c r="J15" s="22"/>
      <c r="K15" s="21"/>
      <c r="L15" s="22"/>
      <c r="M15" s="21"/>
      <c r="N15" s="20"/>
      <c r="O15" s="7">
        <f>SUM(C15:N15)</f>
        <v>10000</v>
      </c>
    </row>
    <row r="16" spans="1:15" ht="15.75">
      <c r="A16" s="19" t="s">
        <v>21</v>
      </c>
      <c r="B16" s="11" t="s">
        <v>20</v>
      </c>
      <c r="C16" s="9"/>
      <c r="D16" s="10"/>
      <c r="E16" s="10"/>
      <c r="F16" s="10"/>
      <c r="G16" s="10"/>
      <c r="H16" s="10">
        <v>84500</v>
      </c>
      <c r="I16" s="10"/>
      <c r="J16" s="10"/>
      <c r="K16" s="10"/>
      <c r="L16" s="10"/>
      <c r="M16" s="10"/>
      <c r="N16" s="10"/>
      <c r="O16" s="7">
        <f>SUM(C16:N16)</f>
        <v>84500</v>
      </c>
    </row>
    <row r="17" spans="1:15" ht="15.75">
      <c r="A17" s="13" t="s">
        <v>19</v>
      </c>
      <c r="B17" s="11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7"/>
      <c r="N17" s="10"/>
      <c r="O17" s="7">
        <v>96679.360000000001</v>
      </c>
    </row>
    <row r="18" spans="1:15" ht="15.75">
      <c r="A18" s="16" t="s">
        <v>18</v>
      </c>
      <c r="B18" s="1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7"/>
      <c r="N18" s="10"/>
      <c r="O18" s="7">
        <v>448550.17</v>
      </c>
    </row>
    <row r="19" spans="1:15" ht="15.75">
      <c r="A19" s="16" t="s">
        <v>17</v>
      </c>
      <c r="B19" s="11" t="s">
        <v>16</v>
      </c>
      <c r="C19" s="11">
        <f>362*4</f>
        <v>1448</v>
      </c>
      <c r="D19" s="11">
        <f>362*4</f>
        <v>1448</v>
      </c>
      <c r="E19" s="11">
        <f>362*4</f>
        <v>1448</v>
      </c>
      <c r="F19" s="11">
        <f>362*4</f>
        <v>1448</v>
      </c>
      <c r="G19" s="11">
        <f>362*4</f>
        <v>1448</v>
      </c>
      <c r="H19" s="11">
        <f>362*4</f>
        <v>1448</v>
      </c>
      <c r="I19" s="11">
        <f>362*4</f>
        <v>1448</v>
      </c>
      <c r="J19" s="11">
        <f>362*4</f>
        <v>1448</v>
      </c>
      <c r="K19" s="11">
        <f>362*4</f>
        <v>1448</v>
      </c>
      <c r="L19" s="11">
        <v>1448</v>
      </c>
      <c r="M19" s="11">
        <v>1448</v>
      </c>
      <c r="N19" s="11">
        <v>1448</v>
      </c>
      <c r="O19" s="15">
        <f>SUM(C19:N19)</f>
        <v>17376</v>
      </c>
    </row>
    <row r="20" spans="1:15" ht="15.75">
      <c r="A20" s="13" t="s">
        <v>15</v>
      </c>
      <c r="B20" s="11"/>
      <c r="C20" s="11">
        <f>19368*0.2</f>
        <v>3873.6000000000004</v>
      </c>
      <c r="D20" s="11">
        <f>19368*0.2</f>
        <v>3873.6000000000004</v>
      </c>
      <c r="E20" s="11">
        <f>19368*0.2</f>
        <v>3873.6000000000004</v>
      </c>
      <c r="F20" s="11">
        <f>19368*0.2</f>
        <v>3873.6000000000004</v>
      </c>
      <c r="G20" s="11">
        <f>19368*0.2</f>
        <v>3873.6000000000004</v>
      </c>
      <c r="H20" s="11">
        <f>19368*0.2</f>
        <v>3873.6000000000004</v>
      </c>
      <c r="I20" s="11">
        <f>19368*0.2</f>
        <v>3873.6000000000004</v>
      </c>
      <c r="J20" s="11">
        <f>19368*0.2</f>
        <v>3873.6000000000004</v>
      </c>
      <c r="K20" s="11">
        <f>19368*0.2</f>
        <v>3873.6000000000004</v>
      </c>
      <c r="L20" s="11">
        <v>3873.6</v>
      </c>
      <c r="M20" s="11">
        <v>3873.6</v>
      </c>
      <c r="N20" s="11">
        <v>3873.6</v>
      </c>
      <c r="O20" s="7">
        <f>SUM(C20:N20)</f>
        <v>46483.19999999999</v>
      </c>
    </row>
    <row r="21" spans="1:15" ht="15.75">
      <c r="A21" s="13" t="s">
        <v>14</v>
      </c>
      <c r="B21" s="11" t="s">
        <v>13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v>3000</v>
      </c>
      <c r="N21" s="11"/>
      <c r="O21" s="7">
        <v>3000</v>
      </c>
    </row>
    <row r="22" spans="1:15" ht="31.5">
      <c r="A22" s="13" t="s">
        <v>9</v>
      </c>
      <c r="B22" s="11" t="s">
        <v>12</v>
      </c>
      <c r="C22" s="11">
        <v>47959</v>
      </c>
      <c r="D22" s="11">
        <v>47959</v>
      </c>
      <c r="E22" s="11">
        <v>47959</v>
      </c>
      <c r="F22" s="11">
        <v>47959</v>
      </c>
      <c r="G22" s="11">
        <v>47959</v>
      </c>
      <c r="H22" s="11">
        <v>47959</v>
      </c>
      <c r="I22" s="11"/>
      <c r="J22" s="11"/>
      <c r="K22" s="11"/>
      <c r="L22" s="11"/>
      <c r="M22" s="11"/>
      <c r="N22" s="11"/>
      <c r="O22" s="7">
        <f>SUM(C22:N22)</f>
        <v>287754</v>
      </c>
    </row>
    <row r="23" spans="1:15" ht="15.75" customHeight="1">
      <c r="A23" s="13" t="s">
        <v>11</v>
      </c>
      <c r="B23" s="11" t="s">
        <v>10</v>
      </c>
      <c r="C23" s="11">
        <v>10470.219999999999</v>
      </c>
      <c r="D23" s="11"/>
      <c r="E23" s="11"/>
      <c r="F23" s="11"/>
      <c r="G23" s="9"/>
      <c r="H23" s="12"/>
      <c r="I23" s="9"/>
      <c r="J23" s="14"/>
      <c r="K23" s="9"/>
      <c r="L23" s="10"/>
      <c r="M23" s="10"/>
      <c r="N23" s="9"/>
      <c r="O23" s="7">
        <f>SUM(C23:N23)</f>
        <v>10470.219999999999</v>
      </c>
    </row>
    <row r="24" spans="1:15" ht="36" customHeight="1">
      <c r="A24" s="13" t="s">
        <v>9</v>
      </c>
      <c r="B24" s="11" t="s">
        <v>8</v>
      </c>
      <c r="C24" s="11"/>
      <c r="D24" s="11"/>
      <c r="E24" s="11"/>
      <c r="F24" s="11"/>
      <c r="G24" s="9"/>
      <c r="H24" s="12"/>
      <c r="I24" s="11">
        <v>47959</v>
      </c>
      <c r="J24" s="11">
        <v>47959</v>
      </c>
      <c r="K24" s="11">
        <v>47959</v>
      </c>
      <c r="L24" s="10">
        <v>47959</v>
      </c>
      <c r="M24" s="10">
        <v>47959</v>
      </c>
      <c r="N24" s="9">
        <v>47950</v>
      </c>
      <c r="O24" s="7">
        <f>SUM(C24:N24)</f>
        <v>287745</v>
      </c>
    </row>
    <row r="25" spans="1:15" ht="15.75">
      <c r="A25" s="8" t="s">
        <v>7</v>
      </c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>
        <v>3275171.8</v>
      </c>
    </row>
    <row r="26" spans="1:15">
      <c r="M26" s="6"/>
      <c r="N26" s="6"/>
    </row>
    <row r="27" spans="1:15" ht="15.75">
      <c r="A27" s="1"/>
      <c r="B27" s="5" t="s">
        <v>6</v>
      </c>
      <c r="C27" s="5" t="s">
        <v>5</v>
      </c>
    </row>
    <row r="28" spans="1:15" ht="15.75">
      <c r="A28" s="1" t="s">
        <v>4</v>
      </c>
      <c r="B28" s="4">
        <v>3859210.04</v>
      </c>
      <c r="C28" s="4">
        <v>3867174.46</v>
      </c>
    </row>
    <row r="29" spans="1:15" ht="15.75">
      <c r="A29" s="1" t="s">
        <v>3</v>
      </c>
      <c r="B29" s="3">
        <v>33045.550000000003</v>
      </c>
      <c r="C29" s="3">
        <v>27805.1</v>
      </c>
    </row>
    <row r="30" spans="1:15" ht="15.75">
      <c r="A30" s="1" t="s">
        <v>2</v>
      </c>
      <c r="B30" s="2"/>
      <c r="C30" s="2">
        <f>C28+C29-O25</f>
        <v>619807.76000000024</v>
      </c>
    </row>
    <row r="31" spans="1:15" ht="15.75">
      <c r="A31" s="1"/>
      <c r="B31" s="1"/>
      <c r="C31" s="1"/>
    </row>
    <row r="32" spans="1:15" ht="15.75">
      <c r="A32" s="1" t="s">
        <v>1</v>
      </c>
      <c r="B32" s="1"/>
      <c r="C32" s="1">
        <v>19368</v>
      </c>
    </row>
    <row r="33" spans="1:3" ht="15.75">
      <c r="A33" s="1" t="s">
        <v>0</v>
      </c>
      <c r="B33" s="1"/>
      <c r="C33" s="1">
        <v>362</v>
      </c>
    </row>
  </sheetData>
  <mergeCells count="3">
    <mergeCell ref="A1:O1"/>
    <mergeCell ref="B4:B5"/>
    <mergeCell ref="A11:O11"/>
  </mergeCells>
  <pageMargins left="0.7" right="0.7" top="0.75" bottom="0.75" header="0.3" footer="0.3"/>
  <pageSetup paperSize="9" scale="46" orientation="landscape" verticalDpi="0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5-30</vt:lpstr>
      <vt:lpstr>'5-30'!Область_печати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2019-04-16T05:01:03Z</dcterms:created>
  <dcterms:modified xsi:type="dcterms:W3CDTF">2019-04-16T05:01:16Z</dcterms:modified>
</cp:coreProperties>
</file>