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2935" windowHeight="10995"/>
  </bookViews>
  <sheets>
    <sheet name="3-37" sheetId="1" r:id="rId1"/>
  </sheets>
  <definedNames>
    <definedName name="_xlnm.Print_Area" localSheetId="0">'3-37'!$A$1:$O$29</definedName>
  </definedNames>
  <calcPr calcId="124519"/>
</workbook>
</file>

<file path=xl/calcChain.xml><?xml version="1.0" encoding="utf-8"?>
<calcChain xmlns="http://schemas.openxmlformats.org/spreadsheetml/2006/main">
  <c r="O4" i="1"/>
  <c r="G6"/>
  <c r="O6"/>
  <c r="O7"/>
  <c r="C8"/>
  <c r="D8"/>
  <c r="E8"/>
  <c r="F8"/>
  <c r="G8"/>
  <c r="H8"/>
  <c r="I8"/>
  <c r="J8"/>
  <c r="K8"/>
  <c r="O8"/>
  <c r="O9"/>
  <c r="O13"/>
  <c r="O14"/>
  <c r="O15"/>
  <c r="O16"/>
  <c r="C19"/>
  <c r="D19"/>
  <c r="E19"/>
  <c r="F19"/>
  <c r="G19"/>
  <c r="H19"/>
  <c r="I19"/>
  <c r="J19"/>
  <c r="K19"/>
  <c r="O19"/>
  <c r="C20"/>
  <c r="D20"/>
  <c r="E20"/>
  <c r="F20"/>
  <c r="G20"/>
  <c r="H20"/>
  <c r="I20"/>
  <c r="J20"/>
  <c r="K20"/>
  <c r="O20"/>
  <c r="O21"/>
  <c r="O22"/>
  <c r="O23"/>
  <c r="C28"/>
</calcChain>
</file>

<file path=xl/sharedStrings.xml><?xml version="1.0" encoding="utf-8"?>
<sst xmlns="http://schemas.openxmlformats.org/spreadsheetml/2006/main" count="70" uniqueCount="51">
  <si>
    <t>л/сч</t>
  </si>
  <si>
    <t xml:space="preserve">площадь </t>
  </si>
  <si>
    <t xml:space="preserve">Остаток на начало 01.01.2019г. </t>
  </si>
  <si>
    <t>Итого за год, нежилые помещения:</t>
  </si>
  <si>
    <t>Итого за год, жилые помещения:</t>
  </si>
  <si>
    <t>Оплачено</t>
  </si>
  <si>
    <t>Начислено</t>
  </si>
  <si>
    <t>Итого:</t>
  </si>
  <si>
    <t>ООО "Водокомплект"</t>
  </si>
  <si>
    <t>Чистка и промывка канализационных выпусков</t>
  </si>
  <si>
    <t>ИП Соколов А.В.</t>
  </si>
  <si>
    <t>Услуги по благоустройству территории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</si>
  <si>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</si>
  <si>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</si>
  <si>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</si>
  <si>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</si>
  <si>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</si>
  <si>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ИП Коба М. А.</t>
  </si>
  <si>
    <t xml:space="preserve">Проф., осмотр в кв. 48 </t>
  </si>
  <si>
    <t>ООО "Дорсервис"</t>
  </si>
  <si>
    <t>Ремонт кровли в доме</t>
  </si>
  <si>
    <t>ООО "Курганоблсервис"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</si>
  <si>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</si>
  <si>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</si>
  <si>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</si>
  <si>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</si>
  <si>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</si>
  <si>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</si>
  <si>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</si>
  <si>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</si>
  <si>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</si>
  <si>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</si>
  <si>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</si>
  <si>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</si>
  <si>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</si>
  <si>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</si>
  <si>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</si>
  <si>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</si>
  <si>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3 мкр., дом. 37 2018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</si>
  <si>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</si>
  <si>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</si>
  <si>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</si>
  <si>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Материалы</t>
  </si>
  <si>
    <t xml:space="preserve">
Трещина чугунной трубы подвалДем-ж чуг.трубыДу110;Прокладка трубопровода КНС их ПП Ду110 </t>
  </si>
  <si>
    <t xml:space="preserve">Плавкая вставка ПН-2 - 100 А
Склад электроматериалов
</t>
  </si>
  <si>
    <t xml:space="preserve">
Замена выключат.Автомат ВА 47/29-25А(1)-2шт(кв104) </t>
  </si>
  <si>
    <t xml:space="preserve">
Очистка от пыли, посторонних предметов "РЩ" - 133 шт.; Проверка правильности схем подключения квартир к стоякам; Проверка правильности подключения эл/</t>
  </si>
  <si>
    <t>Замена лампы - 1 шт. подъезд 1; Замена выкл. нагрузки - 2шт.; Замена выкл. - 2 шт.; Замена участка провода - 1 п.м. в кв. 139,140</t>
  </si>
  <si>
    <t>Закрепление светильника - 1 шт.; Замена ламп - 3 шт.; Замена шлейфа питания на участке - 8 п.м. подъезд 1,4; Замена патрона - 1 шт. в кв. 106</t>
  </si>
  <si>
    <t>Замена патрона - 1 шт. в кв. 12</t>
  </si>
  <si>
    <t>Виды работ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</si>
</sst>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 wrapText="1"/>
    </xf>
    <xf numFmtId="165" fontId="4" fillId="0" borderId="1" xfId="3" applyNumberFormat="1" applyFont="1" applyBorder="1" applyAlignment="1">
      <alignment horizontal="center" vertical="center"/>
    </xf>
    <xf numFmtId="165" fontId="4" fillId="0" borderId="1" xfId="4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6" fillId="0" borderId="1" xfId="2" applyNumberFormat="1" applyFont="1" applyBorder="1" applyAlignment="1">
      <alignment horizontal="center" vertical="center" wrapText="1"/>
    </xf>
    <xf numFmtId="165" fontId="4" fillId="0" borderId="2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4" fillId="0" borderId="1" xfId="3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5" fontId="4" fillId="0" borderId="1" xfId="5" applyNumberFormat="1" applyFont="1" applyBorder="1" applyAlignment="1">
      <alignment horizontal="center" vertical="center" wrapText="1"/>
    </xf>
    <xf numFmtId="166" fontId="4" fillId="0" borderId="1" xfId="4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166" fontId="4" fillId="0" borderId="3" xfId="3" applyNumberFormat="1" applyFont="1" applyBorder="1" applyAlignment="1">
      <alignment horizontal="center" vertical="center" wrapText="1"/>
    </xf>
    <xf numFmtId="165" fontId="4" fillId="0" borderId="3" xfId="4" applyNumberFormat="1" applyFont="1" applyBorder="1" applyAlignment="1">
      <alignment horizontal="center" vertical="center" wrapText="1"/>
    </xf>
    <xf numFmtId="165" fontId="4" fillId="0" borderId="3" xfId="5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0" fontId="7" fillId="0" borderId="4" xfId="6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4" fillId="0" borderId="1" xfId="3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 wrapText="1"/>
    </xf>
    <xf numFmtId="165" fontId="4" fillId="0" borderId="1" xfId="5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_3-20а" xfId="4"/>
    <cellStyle name="Обычный_3-37" xfId="6"/>
    <cellStyle name="Обычный_5-3" xfId="3"/>
    <cellStyle name="Обычный_Кр-12" xfId="5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topLeftCell="A16" workbookViewId="0">
      <selection activeCell="J4" sqref="J4"/>
    </sheetView>
  </sheetViews>
  <sheetFormatPr defaultRowHeight="15"/>
  <cols>
    <col min="1" max="1" width="35.85546875" customWidth="1"/>
    <col min="2" max="2" width="19.7109375" customWidth="1"/>
    <col min="3" max="3" width="12.7109375" customWidth="1"/>
    <col min="4" max="4" width="11" customWidth="1"/>
    <col min="5" max="5" width="38.28515625" customWidth="1"/>
    <col min="6" max="7" width="12.28515625" customWidth="1"/>
    <col min="8" max="8" width="11" customWidth="1"/>
    <col min="9" max="9" width="11.85546875" customWidth="1"/>
    <col min="10" max="10" width="10.85546875" customWidth="1"/>
    <col min="11" max="12" width="11.42578125" customWidth="1"/>
    <col min="13" max="13" width="12.42578125" customWidth="1"/>
    <col min="14" max="14" width="13.140625" customWidth="1"/>
    <col min="15" max="15" width="15.85546875" customWidth="1"/>
  </cols>
  <sheetData>
    <row r="1" spans="1:15" ht="15.7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25" t="s">
        <v>37</v>
      </c>
      <c r="B3" s="25"/>
      <c r="C3" s="25" t="s">
        <v>36</v>
      </c>
      <c r="D3" s="25" t="s">
        <v>35</v>
      </c>
      <c r="E3" s="25" t="s">
        <v>34</v>
      </c>
      <c r="F3" s="25" t="s">
        <v>33</v>
      </c>
      <c r="G3" s="8" t="s">
        <v>32</v>
      </c>
      <c r="H3" s="8" t="s">
        <v>31</v>
      </c>
      <c r="I3" s="8" t="s">
        <v>30</v>
      </c>
      <c r="J3" s="8" t="s">
        <v>29</v>
      </c>
      <c r="K3" s="8" t="s">
        <v>28</v>
      </c>
      <c r="L3" s="8" t="s">
        <v>27</v>
      </c>
      <c r="M3" s="8" t="s">
        <v>26</v>
      </c>
      <c r="N3" s="8" t="s">
        <v>25</v>
      </c>
      <c r="O3" s="24" t="s">
        <v>24</v>
      </c>
    </row>
    <row r="4" spans="1:15" ht="106.5" customHeight="1">
      <c r="A4" s="18" t="s">
        <v>23</v>
      </c>
      <c r="B4" s="34" t="s">
        <v>22</v>
      </c>
      <c r="C4" s="12"/>
      <c r="D4" s="9"/>
      <c r="E4" s="38">
        <v>63</v>
      </c>
      <c r="F4" s="36"/>
      <c r="G4" s="36">
        <v>10168</v>
      </c>
      <c r="H4" s="38"/>
      <c r="I4" s="38">
        <v>717</v>
      </c>
      <c r="J4" s="37">
        <v>37440</v>
      </c>
      <c r="K4" s="11">
        <v>326</v>
      </c>
      <c r="L4" s="36"/>
      <c r="M4" s="36">
        <v>242</v>
      </c>
      <c r="N4" s="35">
        <v>6599</v>
      </c>
      <c r="O4" s="6">
        <f>SUM(C4:N4)</f>
        <v>55555</v>
      </c>
    </row>
    <row r="5" spans="1:15" ht="409.6" customHeight="1">
      <c r="A5" s="18" t="s">
        <v>50</v>
      </c>
      <c r="B5" s="34"/>
      <c r="C5" s="12"/>
      <c r="D5" s="33"/>
      <c r="E5" s="32" t="s">
        <v>49</v>
      </c>
      <c r="F5" s="32"/>
      <c r="G5" s="21" t="s">
        <v>48</v>
      </c>
      <c r="H5" s="22"/>
      <c r="I5" s="21" t="s">
        <v>47</v>
      </c>
      <c r="J5" s="31" t="s">
        <v>46</v>
      </c>
      <c r="K5" s="31" t="s">
        <v>45</v>
      </c>
      <c r="L5" s="21"/>
      <c r="M5" s="31" t="s">
        <v>44</v>
      </c>
      <c r="N5" s="31" t="s">
        <v>43</v>
      </c>
      <c r="O5" s="6"/>
    </row>
    <row r="6" spans="1:15" ht="31.5" customHeight="1">
      <c r="A6" s="18" t="s">
        <v>42</v>
      </c>
      <c r="B6" s="23"/>
      <c r="C6" s="23"/>
      <c r="D6" s="23"/>
      <c r="E6" s="9">
        <v>20.25</v>
      </c>
      <c r="F6" s="30"/>
      <c r="G6" s="30">
        <f>1396.44+1265+1200</f>
        <v>3861.44</v>
      </c>
      <c r="H6" s="30"/>
      <c r="I6" s="29">
        <v>732.74</v>
      </c>
      <c r="J6" s="29">
        <v>2796.82</v>
      </c>
      <c r="K6" s="28">
        <v>284.04000000000002</v>
      </c>
      <c r="L6" s="29"/>
      <c r="M6" s="28">
        <v>46.7</v>
      </c>
      <c r="N6" s="27">
        <v>2041.09</v>
      </c>
      <c r="O6" s="6">
        <f>SUM(B6:N6)</f>
        <v>9783.08</v>
      </c>
    </row>
    <row r="7" spans="1:15" ht="31.5">
      <c r="A7" s="18" t="s">
        <v>41</v>
      </c>
      <c r="B7" s="12" t="s">
        <v>40</v>
      </c>
      <c r="C7" s="12">
        <v>3208.48</v>
      </c>
      <c r="D7" s="12">
        <v>990</v>
      </c>
      <c r="E7" s="9">
        <v>1980</v>
      </c>
      <c r="F7" s="9">
        <v>1555.62</v>
      </c>
      <c r="G7" s="9">
        <v>1218.8</v>
      </c>
      <c r="H7" s="9">
        <v>1522.4</v>
      </c>
      <c r="I7" s="9">
        <v>1828.2</v>
      </c>
      <c r="J7" s="9">
        <v>1370.6</v>
      </c>
      <c r="K7" s="9">
        <v>1155</v>
      </c>
      <c r="L7" s="9">
        <v>1320</v>
      </c>
      <c r="M7" s="9">
        <v>2404.29</v>
      </c>
      <c r="N7" s="9">
        <v>1555.4</v>
      </c>
      <c r="O7" s="16">
        <f>SUM(C7:N7)</f>
        <v>20108.79</v>
      </c>
    </row>
    <row r="8" spans="1:15" ht="94.5">
      <c r="A8" s="23" t="s">
        <v>39</v>
      </c>
      <c r="B8" s="12"/>
      <c r="C8" s="12">
        <f>6917.1*4.1</f>
        <v>28360.11</v>
      </c>
      <c r="D8" s="12">
        <f>6917.1*4.1</f>
        <v>28360.11</v>
      </c>
      <c r="E8" s="12">
        <f>6917.1*4.1</f>
        <v>28360.11</v>
      </c>
      <c r="F8" s="12">
        <f>6917.1*4.1</f>
        <v>28360.11</v>
      </c>
      <c r="G8" s="12">
        <f>6917.1*4.1</f>
        <v>28360.11</v>
      </c>
      <c r="H8" s="12">
        <f>6917.1*4.1</f>
        <v>28360.11</v>
      </c>
      <c r="I8" s="12">
        <f>6917.1*4.1</f>
        <v>28360.11</v>
      </c>
      <c r="J8" s="12">
        <f>6917.1*4.1</f>
        <v>28360.11</v>
      </c>
      <c r="K8" s="12">
        <f>6917.1*4.1</f>
        <v>28360.11</v>
      </c>
      <c r="L8" s="12">
        <v>28360.11</v>
      </c>
      <c r="M8" s="12">
        <v>28360.11</v>
      </c>
      <c r="N8" s="12">
        <v>28360.11</v>
      </c>
      <c r="O8" s="6">
        <f>SUM(C8:N8)</f>
        <v>340321.31999999989</v>
      </c>
    </row>
    <row r="9" spans="1:15" ht="15.75">
      <c r="A9" s="7" t="s">
        <v>7</v>
      </c>
      <c r="B9" s="7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6">
        <f>SUM(O4:O8)</f>
        <v>425768.18999999989</v>
      </c>
    </row>
    <row r="10" spans="1:15" ht="15.75">
      <c r="A10" s="26" t="s">
        <v>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25" t="s">
        <v>37</v>
      </c>
      <c r="B12" s="25"/>
      <c r="C12" s="25" t="s">
        <v>36</v>
      </c>
      <c r="D12" s="25" t="s">
        <v>35</v>
      </c>
      <c r="E12" s="25" t="s">
        <v>34</v>
      </c>
      <c r="F12" s="25" t="s">
        <v>33</v>
      </c>
      <c r="G12" s="8" t="s">
        <v>32</v>
      </c>
      <c r="H12" s="8" t="s">
        <v>31</v>
      </c>
      <c r="I12" s="8" t="s">
        <v>30</v>
      </c>
      <c r="J12" s="8" t="s">
        <v>29</v>
      </c>
      <c r="K12" s="8" t="s">
        <v>28</v>
      </c>
      <c r="L12" s="8" t="s">
        <v>27</v>
      </c>
      <c r="M12" s="8" t="s">
        <v>26</v>
      </c>
      <c r="N12" s="8" t="s">
        <v>25</v>
      </c>
      <c r="O12" s="24" t="s">
        <v>24</v>
      </c>
    </row>
    <row r="13" spans="1:15" ht="204.75" customHeight="1">
      <c r="A13" s="18" t="s">
        <v>23</v>
      </c>
      <c r="B13" s="12" t="s">
        <v>22</v>
      </c>
      <c r="C13" s="9">
        <v>24279</v>
      </c>
      <c r="D13" s="9">
        <v>24279</v>
      </c>
      <c r="E13" s="9">
        <v>24279</v>
      </c>
      <c r="F13" s="9">
        <v>24279</v>
      </c>
      <c r="G13" s="9">
        <v>24279</v>
      </c>
      <c r="H13" s="9">
        <v>24279</v>
      </c>
      <c r="I13" s="9">
        <v>24279</v>
      </c>
      <c r="J13" s="9">
        <v>24279</v>
      </c>
      <c r="K13" s="9">
        <v>24279</v>
      </c>
      <c r="L13" s="9">
        <v>24279</v>
      </c>
      <c r="M13" s="9">
        <v>24279</v>
      </c>
      <c r="N13" s="9">
        <v>24279</v>
      </c>
      <c r="O13" s="6">
        <f>N13+M13+L13+K13+J13+I13+H13+G13+F13+E13+D13+C13</f>
        <v>291348</v>
      </c>
    </row>
    <row r="14" spans="1:15" ht="31.5">
      <c r="A14" s="14" t="s">
        <v>11</v>
      </c>
      <c r="B14" s="12" t="s">
        <v>21</v>
      </c>
      <c r="C14" s="23"/>
      <c r="D14" s="23"/>
      <c r="E14" s="23"/>
      <c r="F14" s="23"/>
      <c r="G14" s="21"/>
      <c r="H14" s="22"/>
      <c r="I14" s="12">
        <v>17205</v>
      </c>
      <c r="J14" s="12">
        <v>17205</v>
      </c>
      <c r="K14" s="12">
        <v>17205</v>
      </c>
      <c r="L14" s="21">
        <v>17205</v>
      </c>
      <c r="M14" s="20">
        <v>17205</v>
      </c>
      <c r="N14" s="19">
        <v>17205</v>
      </c>
      <c r="O14" s="6">
        <f>SUM(C14:N14)</f>
        <v>103230</v>
      </c>
    </row>
    <row r="15" spans="1:15" ht="15.75">
      <c r="A15" s="18" t="s">
        <v>20</v>
      </c>
      <c r="B15" s="12" t="s">
        <v>19</v>
      </c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f>SUM(C15:N15)</f>
        <v>0</v>
      </c>
    </row>
    <row r="16" spans="1:15" ht="20.25" customHeight="1">
      <c r="A16" s="14" t="s">
        <v>18</v>
      </c>
      <c r="B16" s="12" t="s">
        <v>17</v>
      </c>
      <c r="C16" s="12"/>
      <c r="D16" s="12"/>
      <c r="E16" s="12"/>
      <c r="F16" s="12">
        <v>300</v>
      </c>
      <c r="G16" s="8"/>
      <c r="H16" s="8"/>
      <c r="I16" s="9"/>
      <c r="J16" s="9"/>
      <c r="K16" s="8"/>
      <c r="L16" s="4"/>
      <c r="M16" s="17">
        <v>100</v>
      </c>
      <c r="N16" s="9"/>
      <c r="O16" s="16">
        <f>SUM(C16:N16)</f>
        <v>400</v>
      </c>
    </row>
    <row r="17" spans="1:15" ht="15.75">
      <c r="A17" s="14" t="s">
        <v>16</v>
      </c>
      <c r="B17" s="12"/>
      <c r="C17" s="12"/>
      <c r="D17" s="12"/>
      <c r="E17" s="12"/>
      <c r="F17" s="12"/>
      <c r="G17" s="8"/>
      <c r="H17" s="11"/>
      <c r="I17" s="8"/>
      <c r="J17" s="10"/>
      <c r="K17" s="8"/>
      <c r="L17" s="9"/>
      <c r="M17" s="9"/>
      <c r="N17" s="8"/>
      <c r="O17" s="6">
        <v>34532.550000000003</v>
      </c>
    </row>
    <row r="18" spans="1:15" ht="15.75">
      <c r="A18" s="15" t="s">
        <v>15</v>
      </c>
      <c r="C18" s="12"/>
      <c r="D18" s="12"/>
      <c r="E18" s="12"/>
      <c r="F18" s="12"/>
      <c r="G18" s="8"/>
      <c r="H18" s="11"/>
      <c r="I18" s="8"/>
      <c r="J18" s="10"/>
      <c r="K18" s="8"/>
      <c r="L18" s="9"/>
      <c r="M18" s="9"/>
      <c r="N18" s="8"/>
      <c r="O18" s="6">
        <v>135759.97</v>
      </c>
    </row>
    <row r="19" spans="1:15" ht="15.75">
      <c r="A19" s="15" t="s">
        <v>14</v>
      </c>
      <c r="B19" s="12" t="s">
        <v>13</v>
      </c>
      <c r="C19" s="12">
        <f>137*4</f>
        <v>548</v>
      </c>
      <c r="D19" s="12">
        <f>137*4</f>
        <v>548</v>
      </c>
      <c r="E19" s="12">
        <f>137*4</f>
        <v>548</v>
      </c>
      <c r="F19" s="12">
        <f>137*4</f>
        <v>548</v>
      </c>
      <c r="G19" s="12">
        <f>137*4</f>
        <v>548</v>
      </c>
      <c r="H19" s="12">
        <f>137*4</f>
        <v>548</v>
      </c>
      <c r="I19" s="12">
        <f>137*4</f>
        <v>548</v>
      </c>
      <c r="J19" s="12">
        <f>137*4</f>
        <v>548</v>
      </c>
      <c r="K19" s="12">
        <f>137*4</f>
        <v>548</v>
      </c>
      <c r="L19" s="12">
        <v>548</v>
      </c>
      <c r="M19" s="12">
        <v>548</v>
      </c>
      <c r="N19" s="12">
        <v>548</v>
      </c>
      <c r="O19" s="6">
        <f>SUM(C19:N19)</f>
        <v>6576</v>
      </c>
    </row>
    <row r="20" spans="1:15" ht="15.75">
      <c r="A20" s="14" t="s">
        <v>12</v>
      </c>
      <c r="B20" s="12"/>
      <c r="C20" s="12">
        <f>6917.1*0.2</f>
        <v>1383.42</v>
      </c>
      <c r="D20" s="12">
        <f>6917.1*0.2</f>
        <v>1383.42</v>
      </c>
      <c r="E20" s="12">
        <f>6917.1*0.2</f>
        <v>1383.42</v>
      </c>
      <c r="F20" s="12">
        <f>6917.1*0.2</f>
        <v>1383.42</v>
      </c>
      <c r="G20" s="12">
        <f>6917.1*0.2</f>
        <v>1383.42</v>
      </c>
      <c r="H20" s="12">
        <f>6917.1*0.2</f>
        <v>1383.42</v>
      </c>
      <c r="I20" s="12">
        <f>6917.1*0.2</f>
        <v>1383.42</v>
      </c>
      <c r="J20" s="12">
        <f>6917.1*0.2</f>
        <v>1383.42</v>
      </c>
      <c r="K20" s="12">
        <f>6917.1*0.2</f>
        <v>1383.42</v>
      </c>
      <c r="L20" s="12">
        <v>1383.42</v>
      </c>
      <c r="M20" s="12">
        <v>1383.42</v>
      </c>
      <c r="N20" s="12">
        <v>1383.42</v>
      </c>
      <c r="O20" s="6">
        <f>SUM(C20:N20)</f>
        <v>16601.04</v>
      </c>
    </row>
    <row r="21" spans="1:15" ht="31.5">
      <c r="A21" s="14" t="s">
        <v>11</v>
      </c>
      <c r="B21" s="12" t="s">
        <v>10</v>
      </c>
      <c r="C21" s="12">
        <v>17205</v>
      </c>
      <c r="D21" s="12">
        <v>17205</v>
      </c>
      <c r="E21" s="12">
        <v>17205</v>
      </c>
      <c r="F21" s="12">
        <v>17205</v>
      </c>
      <c r="G21" s="12">
        <v>17205</v>
      </c>
      <c r="H21" s="12">
        <v>17205</v>
      </c>
      <c r="I21" s="12"/>
      <c r="J21" s="12"/>
      <c r="K21" s="12"/>
      <c r="L21" s="12"/>
      <c r="M21" s="12"/>
      <c r="N21" s="12"/>
      <c r="O21" s="6">
        <f>SUM(C21:N21)</f>
        <v>103230</v>
      </c>
    </row>
    <row r="22" spans="1:15" ht="31.5">
      <c r="A22" s="14" t="s">
        <v>9</v>
      </c>
      <c r="B22" s="12" t="s">
        <v>8</v>
      </c>
      <c r="C22" s="13"/>
      <c r="D22" s="12"/>
      <c r="E22" s="12"/>
      <c r="F22" s="12"/>
      <c r="G22" s="8"/>
      <c r="H22" s="11"/>
      <c r="I22" s="8"/>
      <c r="J22" s="10"/>
      <c r="K22" s="8"/>
      <c r="L22" s="9"/>
      <c r="M22" s="9"/>
      <c r="N22" s="8"/>
      <c r="O22" s="6">
        <f>SUM(C22:N22)</f>
        <v>0</v>
      </c>
    </row>
    <row r="23" spans="1:15" ht="15.75">
      <c r="A23" s="7" t="s">
        <v>7</v>
      </c>
      <c r="B23" s="7"/>
      <c r="C23" s="7"/>
      <c r="D23" s="7"/>
      <c r="E23" s="7"/>
      <c r="F23" s="7"/>
      <c r="G23" s="6"/>
      <c r="H23" s="6"/>
      <c r="I23" s="6"/>
      <c r="J23" s="6"/>
      <c r="K23" s="6"/>
      <c r="L23" s="6"/>
      <c r="M23" s="6"/>
      <c r="N23" s="6"/>
      <c r="O23" s="6">
        <f>O22+O21+O20+O19+O18+O17+O16+O15+O14+O13+O9</f>
        <v>1117445.75</v>
      </c>
    </row>
    <row r="25" spans="1:15" ht="15.75">
      <c r="A25" s="1"/>
      <c r="B25" s="5" t="s">
        <v>6</v>
      </c>
      <c r="C25" s="5" t="s">
        <v>5</v>
      </c>
    </row>
    <row r="26" spans="1:15" ht="15.75">
      <c r="A26" s="1" t="s">
        <v>4</v>
      </c>
      <c r="B26" s="4">
        <v>1384831.55</v>
      </c>
      <c r="C26" s="4">
        <v>1381301.94</v>
      </c>
    </row>
    <row r="27" spans="1:15" ht="15.75">
      <c r="A27" s="1" t="s">
        <v>3</v>
      </c>
      <c r="B27" s="3"/>
      <c r="C27" s="3"/>
    </row>
    <row r="28" spans="1:15" ht="15.75">
      <c r="A28" s="1" t="s">
        <v>2</v>
      </c>
      <c r="B28" s="2"/>
      <c r="C28" s="2">
        <f>C26+C27-O23</f>
        <v>263856.18999999994</v>
      </c>
    </row>
    <row r="29" spans="1:15" ht="15.75">
      <c r="A29" s="1"/>
      <c r="B29" s="1"/>
      <c r="C29" s="1"/>
    </row>
    <row r="30" spans="1:15" ht="15.75">
      <c r="A30" s="1" t="s">
        <v>1</v>
      </c>
      <c r="B30" s="1"/>
      <c r="C30" s="1">
        <v>6917.1</v>
      </c>
    </row>
    <row r="31" spans="1:15" ht="15.75">
      <c r="A31" s="1" t="s">
        <v>0</v>
      </c>
      <c r="B31" s="1"/>
      <c r="C31" s="1">
        <v>137</v>
      </c>
    </row>
  </sheetData>
  <mergeCells count="3">
    <mergeCell ref="A1:O1"/>
    <mergeCell ref="B4:B5"/>
    <mergeCell ref="A10:O10"/>
  </mergeCells>
  <pageMargins left="0.7" right="0.7" top="0.75" bottom="0.75" header="0.3" footer="0.3"/>
  <pageSetup paperSize="9" scale="54" orientation="landscape" verticalDpi="0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3-37</vt:lpstr>
      <vt:lpstr>'3-37'!Область_печати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2019-04-16T05:00:16Z</dcterms:created>
  <dcterms:modified xsi:type="dcterms:W3CDTF">2019-04-16T05:00:31Z</dcterms:modified>
</cp:coreProperties>
</file>