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3-24" sheetId="1" r:id="rId1"/>
  </sheets>
  <definedNames>
    <definedName name="_xlnm.Print_Area" localSheetId="0">'3-24'!$A$1:$O$30</definedName>
  </definedNames>
  <calcPr calcId="124519"/>
</workbook>
</file>

<file path=xl/calcChain.xml><?xml version="1.0" encoding="utf-8"?>
<calcChain xmlns="http://schemas.openxmlformats.org/spreadsheetml/2006/main">
  <c r="H4" i="1"/>
  <c r="O4"/>
  <c r="H6"/>
  <c r="O6"/>
  <c r="O7"/>
  <c r="C8"/>
  <c r="D8"/>
  <c r="E8"/>
  <c r="F8"/>
  <c r="G8"/>
  <c r="H8"/>
  <c r="I8"/>
  <c r="J8"/>
  <c r="K8"/>
  <c r="O8"/>
  <c r="O9"/>
  <c r="O12"/>
  <c r="O13"/>
  <c r="O14"/>
  <c r="C18"/>
  <c r="D18"/>
  <c r="E18"/>
  <c r="F18"/>
  <c r="G18"/>
  <c r="H18"/>
  <c r="I18"/>
  <c r="J18"/>
  <c r="K18"/>
  <c r="O18"/>
  <c r="C19"/>
  <c r="D19"/>
  <c r="E19"/>
  <c r="F19"/>
  <c r="G19"/>
  <c r="H19"/>
  <c r="I19"/>
  <c r="J19"/>
  <c r="K19"/>
  <c r="O19"/>
  <c r="O20"/>
  <c r="O21"/>
  <c r="O22"/>
  <c r="B27"/>
</calcChain>
</file>

<file path=xl/sharedStrings.xml><?xml version="1.0" encoding="utf-8"?>
<sst xmlns="http://schemas.openxmlformats.org/spreadsheetml/2006/main" count="66" uniqueCount="48">
  <si>
    <t xml:space="preserve">Остаток на начало 01.01.2019г. </t>
  </si>
  <si>
    <t>л/сч</t>
  </si>
  <si>
    <t>Итого за год:</t>
  </si>
  <si>
    <t xml:space="preserve">площадь </t>
  </si>
  <si>
    <t>Оплачено</t>
  </si>
  <si>
    <t>Начислено</t>
  </si>
  <si>
    <t>Остаток на 01.01.2018 года</t>
  </si>
  <si>
    <t>Итого:</t>
  </si>
  <si>
    <t xml:space="preserve">Шумков </t>
  </si>
  <si>
    <t>Услуги по обслуживанию оборудования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</si>
  <si>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</si>
  <si>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</si>
  <si>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</si>
  <si>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</si>
  <si>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</si>
  <si>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
Ремонт межпанельных швов 24-97;
Ремонт межпанельных швов   24 -99 Ремонт межпанельных швов   24 -109  </t>
  </si>
  <si>
    <t>ООО "Дорсервис"</t>
  </si>
  <si>
    <t xml:space="preserve">Ремонт межпанельных швов </t>
  </si>
  <si>
    <t>Услуги по благоустройству территории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</si>
  <si>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</si>
  <si>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</si>
  <si>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</si>
  <si>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</si>
  <si>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</si>
  <si>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</si>
  <si>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</si>
  <si>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</si>
  <si>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</si>
  <si>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</si>
  <si>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</si>
  <si>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</si>
  <si>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</si>
  <si>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</si>
  <si>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24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</si>
  <si>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</si>
  <si>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</si>
  <si>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</si>
  <si>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</si>
  <si>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 xml:space="preserve">
Ремонт системы отопления,замена резьб вентелей,смена сгонов,монтаж,демонтаж американки, тройника. 
Замена пакетного переключателя ,замена вставки,(кв.5,10,31) </t>
  </si>
  <si>
    <t xml:space="preserve">
Ремонт тр-ов ГВС ,ХВС,замена арматурыМонтаж и демонтаж трупровода КНС,Смена крана шаро.ПП,Смена вентеля (подвал) </t>
  </si>
  <si>
    <t xml:space="preserve">
Изготовление оконных рам из бруска р-ром 2,0*0,9-5шт;Ремонт асф-го покрытия цем. раствором12,6кв.м </t>
  </si>
  <si>
    <t>хоз.чистящее</t>
  </si>
  <si>
    <t xml:space="preserve">
Смена сгоновД15ст-4шт;Д-20ст-6шт:М-ж резьбД15ст.-8шт;м-жрезьбД20-6шт;Д25ст-4шт;Д32ст-5шт;смена вентелейД15-12шт;Д20-6шт;Д32-4шт;М-жкран шарППД20-4шт;
Замена трансформаторов - 3 шт. подъезд 3 </t>
  </si>
  <si>
    <t xml:space="preserve">
Очистка коммутации "РЩ" от пыли, посторонних предметов - 26 шт.; Протяжка контактных соединений; Замена дефектоного крепежа; Замена дефектных выкл. - </t>
  </si>
  <si>
    <t>Ремонт тр-дов КНС; ГВС: КНС: Демонтаж тр-да КНС Д 100 - 7,5 м.; Монтаж тр-да КНС Д 110 - 7,5м; Монтаж муфт ПП Д 110 - 12 шт.; Монтаж тройника ПП 110 - 1 шт.; Демонтаж тр-да КНС Д50 - 5м.; Монтаж тр-да КНС Д 50 ПП - 5 м.; Монтаж перехода ПП Д 50 - 1 шт.; Монтаж отводов ПП Д 50 - 4 шт.; ГВС: Демонтаж тр-да Д 32 - 2 м.; Монтаж эл. соединений 32*32 - 1 шт.; Монтаж муфт ПП 40*32 - 1 шт.; Монтаж тр-да Д 32 - 2 м.; Монтаж американки ПП 32*32 - 1 шт.; Замена тр-да КНС в кв. 25-29-33: Демонтаж тр-да КНС Д 50 - 7 м.; Монтаж тр-да КНС Д 50 - 7 м.; Монтаж тройников ПП 50*50*45 - 2 шт.; Монтаж отводов ПП Д 50 - 2 шт.; Замена патронов - 5 шт. подъезд 3</t>
  </si>
  <si>
    <t>Замена выкл. - 2 шт. в кв. 23</t>
  </si>
  <si>
    <t>Замена выкл. - 2 шт. в кв. 37; Замена выкл. - 1 шт. подъезд 2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</si>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</sst>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7" fillId="0" borderId="4" xfId="5" applyNumberFormat="1" applyFont="1" applyBorder="1" applyAlignment="1">
      <alignment vertical="top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  <xf numFmtId="0" fontId="2" fillId="0" borderId="0" xfId="0" applyFont="1"/>
  </cellXfs>
  <cellStyles count="8">
    <cellStyle name="Обычный" xfId="0" builtinId="0"/>
    <cellStyle name="Обычный 2" xfId="6"/>
    <cellStyle name="Обычный 3" xfId="7"/>
    <cellStyle name="Обычный_3-20а" xfId="3"/>
    <cellStyle name="Обычный_3-24" xfId="5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80" zoomScaleNormal="80" workbookViewId="0">
      <selection activeCell="B12" sqref="B12"/>
    </sheetView>
  </sheetViews>
  <sheetFormatPr defaultRowHeight="15"/>
  <cols>
    <col min="1" max="1" width="30.28515625" customWidth="1"/>
    <col min="2" max="2" width="23.85546875" customWidth="1"/>
    <col min="3" max="3" width="16.28515625" customWidth="1"/>
    <col min="4" max="4" width="13" customWidth="1"/>
    <col min="5" max="6" width="11.140625" customWidth="1"/>
    <col min="7" max="7" width="19.28515625" customWidth="1"/>
    <col min="8" max="8" width="41.5703125" customWidth="1"/>
    <col min="9" max="9" width="14.42578125" customWidth="1"/>
    <col min="10" max="10" width="18.42578125" customWidth="1"/>
    <col min="11" max="11" width="13" customWidth="1"/>
    <col min="12" max="12" width="12" customWidth="1"/>
    <col min="13" max="13" width="10.85546875" customWidth="1"/>
    <col min="14" max="14" width="11.28515625" customWidth="1"/>
    <col min="15" max="15" width="14.5703125" customWidth="1"/>
  </cols>
  <sheetData>
    <row r="1" spans="1:15" ht="15.7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.75">
      <c r="A3" s="26" t="s">
        <v>32</v>
      </c>
      <c r="B3" s="26"/>
      <c r="C3" s="26" t="s">
        <v>31</v>
      </c>
      <c r="D3" s="26" t="s">
        <v>30</v>
      </c>
      <c r="E3" s="26" t="s">
        <v>29</v>
      </c>
      <c r="F3" s="26" t="s">
        <v>28</v>
      </c>
      <c r="G3" s="8" t="s">
        <v>27</v>
      </c>
      <c r="H3" s="8" t="s">
        <v>26</v>
      </c>
      <c r="I3" s="8" t="s">
        <v>25</v>
      </c>
      <c r="J3" s="8" t="s">
        <v>24</v>
      </c>
      <c r="K3" s="8" t="s">
        <v>23</v>
      </c>
      <c r="L3" s="8" t="s">
        <v>22</v>
      </c>
      <c r="M3" s="8" t="s">
        <v>21</v>
      </c>
      <c r="N3" s="8" t="s">
        <v>20</v>
      </c>
      <c r="O3" s="25" t="s">
        <v>2</v>
      </c>
    </row>
    <row r="4" spans="1:15" ht="155.25" customHeight="1">
      <c r="A4" s="24" t="s">
        <v>19</v>
      </c>
      <c r="B4" s="36"/>
      <c r="C4" s="13"/>
      <c r="D4" s="9"/>
      <c r="E4" s="40">
        <v>133</v>
      </c>
      <c r="F4" s="38">
        <v>318</v>
      </c>
      <c r="G4" s="38"/>
      <c r="H4" s="40">
        <f>5819+304</f>
        <v>6123</v>
      </c>
      <c r="I4" s="40">
        <v>26658</v>
      </c>
      <c r="J4" s="39">
        <v>10226</v>
      </c>
      <c r="K4" s="12"/>
      <c r="L4" s="38">
        <v>4999</v>
      </c>
      <c r="M4" s="38">
        <v>22878</v>
      </c>
      <c r="N4" s="37">
        <v>3160</v>
      </c>
      <c r="O4" s="6">
        <f>SUM(C4:N4)</f>
        <v>74495</v>
      </c>
    </row>
    <row r="5" spans="1:15" ht="291" customHeight="1">
      <c r="A5" s="24" t="s">
        <v>47</v>
      </c>
      <c r="B5" s="36"/>
      <c r="C5" s="13"/>
      <c r="D5" s="35"/>
      <c r="E5" s="34" t="s">
        <v>46</v>
      </c>
      <c r="F5" s="34" t="s">
        <v>45</v>
      </c>
      <c r="G5" s="21"/>
      <c r="H5" s="22" t="s">
        <v>44</v>
      </c>
      <c r="I5" s="33" t="s">
        <v>43</v>
      </c>
      <c r="J5" s="33" t="s">
        <v>42</v>
      </c>
      <c r="K5" s="20" t="s">
        <v>41</v>
      </c>
      <c r="L5" s="33" t="s">
        <v>40</v>
      </c>
      <c r="M5" s="33" t="s">
        <v>39</v>
      </c>
      <c r="N5" s="33" t="s">
        <v>38</v>
      </c>
      <c r="O5" s="6"/>
    </row>
    <row r="6" spans="1:15" ht="15.75">
      <c r="A6" s="24" t="s">
        <v>37</v>
      </c>
      <c r="B6" s="23"/>
      <c r="C6" s="23"/>
      <c r="D6" s="23"/>
      <c r="E6" s="9">
        <v>66.8</v>
      </c>
      <c r="F6" s="8">
        <v>120.9</v>
      </c>
      <c r="G6" s="32"/>
      <c r="H6" s="32">
        <f>2000+2870.03</f>
        <v>4870.0300000000007</v>
      </c>
      <c r="I6" s="31">
        <v>27116.49</v>
      </c>
      <c r="J6" s="31">
        <v>18919.68</v>
      </c>
      <c r="K6" s="30">
        <v>278.82</v>
      </c>
      <c r="L6" s="31">
        <v>3770.37</v>
      </c>
      <c r="M6" s="30">
        <v>11965.36</v>
      </c>
      <c r="N6" s="29">
        <v>3419.59</v>
      </c>
      <c r="O6" s="6">
        <f>SUM(C6:N6)</f>
        <v>70528.040000000008</v>
      </c>
    </row>
    <row r="7" spans="1:15" ht="31.5">
      <c r="A7" s="24" t="s">
        <v>36</v>
      </c>
      <c r="B7" s="13" t="s">
        <v>35</v>
      </c>
      <c r="C7" s="13">
        <v>3208.26</v>
      </c>
      <c r="D7" s="13">
        <v>990</v>
      </c>
      <c r="E7" s="9">
        <v>1980</v>
      </c>
      <c r="F7" s="9">
        <v>1555.62</v>
      </c>
      <c r="G7" s="9">
        <v>1216.5999999999999</v>
      </c>
      <c r="H7" s="9">
        <v>1522.4</v>
      </c>
      <c r="I7" s="9">
        <v>1826</v>
      </c>
      <c r="J7" s="9">
        <v>1370.6</v>
      </c>
      <c r="K7" s="9">
        <v>1155</v>
      </c>
      <c r="L7" s="9">
        <v>1320</v>
      </c>
      <c r="M7" s="9">
        <v>2404.29</v>
      </c>
      <c r="N7" s="9">
        <v>1555.4</v>
      </c>
      <c r="O7" s="16">
        <f>SUM(C7:N7)</f>
        <v>20104.170000000002</v>
      </c>
    </row>
    <row r="8" spans="1:15" ht="94.5">
      <c r="A8" s="28" t="s">
        <v>34</v>
      </c>
      <c r="B8" s="13"/>
      <c r="C8" s="13">
        <f>9318.1*4.1</f>
        <v>38204.21</v>
      </c>
      <c r="D8" s="13">
        <f>9318.1*4.1</f>
        <v>38204.21</v>
      </c>
      <c r="E8" s="13">
        <f>9318.1*4.1</f>
        <v>38204.21</v>
      </c>
      <c r="F8" s="13">
        <f>9318.1*4.1</f>
        <v>38204.21</v>
      </c>
      <c r="G8" s="13">
        <f>9318.1*4.1</f>
        <v>38204.21</v>
      </c>
      <c r="H8" s="13">
        <f>9318.1*4.1</f>
        <v>38204.21</v>
      </c>
      <c r="I8" s="13">
        <f>9318.1*4.1</f>
        <v>38204.21</v>
      </c>
      <c r="J8" s="13">
        <f>9318.1*4.1</f>
        <v>38204.21</v>
      </c>
      <c r="K8" s="13">
        <f>9318.1*4.1</f>
        <v>38204.21</v>
      </c>
      <c r="L8" s="13">
        <v>38204.21</v>
      </c>
      <c r="M8" s="13">
        <v>38204.21</v>
      </c>
      <c r="N8" s="13">
        <v>38204.21</v>
      </c>
      <c r="O8" s="16">
        <f>SUM(C8:N8)</f>
        <v>458450.52000000008</v>
      </c>
    </row>
    <row r="9" spans="1:15" ht="15.75">
      <c r="A9" s="7" t="s">
        <v>7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623577.7300000001</v>
      </c>
    </row>
    <row r="10" spans="1:15" ht="15.75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5.75">
      <c r="A11" s="26" t="s">
        <v>32</v>
      </c>
      <c r="B11" s="26"/>
      <c r="C11" s="26" t="s">
        <v>31</v>
      </c>
      <c r="D11" s="26" t="s">
        <v>30</v>
      </c>
      <c r="E11" s="26" t="s">
        <v>29</v>
      </c>
      <c r="F11" s="26" t="s">
        <v>28</v>
      </c>
      <c r="G11" s="8" t="s">
        <v>27</v>
      </c>
      <c r="H11" s="8" t="s">
        <v>26</v>
      </c>
      <c r="I11" s="8" t="s">
        <v>25</v>
      </c>
      <c r="J11" s="8" t="s">
        <v>24</v>
      </c>
      <c r="K11" s="8" t="s">
        <v>23</v>
      </c>
      <c r="L11" s="8" t="s">
        <v>22</v>
      </c>
      <c r="M11" s="8" t="s">
        <v>21</v>
      </c>
      <c r="N11" s="8" t="s">
        <v>20</v>
      </c>
      <c r="O11" s="25" t="s">
        <v>2</v>
      </c>
    </row>
    <row r="12" spans="1:15" ht="110.25">
      <c r="A12" s="24" t="s">
        <v>19</v>
      </c>
      <c r="B12" s="13"/>
      <c r="C12" s="9">
        <v>32707</v>
      </c>
      <c r="D12" s="9">
        <v>32707</v>
      </c>
      <c r="E12" s="9">
        <v>32707</v>
      </c>
      <c r="F12" s="9">
        <v>32707</v>
      </c>
      <c r="G12" s="9">
        <v>32707</v>
      </c>
      <c r="H12" s="9">
        <v>32707</v>
      </c>
      <c r="I12" s="9">
        <v>32707</v>
      </c>
      <c r="J12" s="9">
        <v>32707</v>
      </c>
      <c r="K12" s="9">
        <v>32707</v>
      </c>
      <c r="L12" s="9">
        <v>32707</v>
      </c>
      <c r="M12" s="9">
        <v>32707</v>
      </c>
      <c r="N12" s="9">
        <v>32707</v>
      </c>
      <c r="O12" s="6">
        <f>N12+M12+L12+K12+J12+I12+H12+G12+F12+E12+D12+C12</f>
        <v>392484</v>
      </c>
    </row>
    <row r="13" spans="1:15" ht="31.5">
      <c r="A13" s="14" t="s">
        <v>18</v>
      </c>
      <c r="B13" s="13"/>
      <c r="C13" s="23">
        <v>23166</v>
      </c>
      <c r="D13" s="23">
        <v>23166</v>
      </c>
      <c r="E13" s="23">
        <v>23166</v>
      </c>
      <c r="F13" s="23">
        <v>23166</v>
      </c>
      <c r="G13" s="21">
        <v>23166</v>
      </c>
      <c r="H13" s="22">
        <v>23166</v>
      </c>
      <c r="I13" s="13">
        <v>23166</v>
      </c>
      <c r="J13" s="13">
        <v>23166</v>
      </c>
      <c r="K13" s="13">
        <v>23166</v>
      </c>
      <c r="L13" s="21">
        <v>23166</v>
      </c>
      <c r="M13" s="20">
        <v>23166</v>
      </c>
      <c r="N13" s="19">
        <v>23166</v>
      </c>
      <c r="O13" s="6">
        <f>SUM(C13:N13)</f>
        <v>277992</v>
      </c>
    </row>
    <row r="14" spans="1:15" ht="15.75">
      <c r="A14" s="14" t="s">
        <v>17</v>
      </c>
      <c r="B14" s="13" t="s">
        <v>16</v>
      </c>
      <c r="C14" s="13"/>
      <c r="D14" s="13"/>
      <c r="E14" s="13"/>
      <c r="F14" s="13"/>
      <c r="G14" s="8"/>
      <c r="H14" s="8">
        <v>32500</v>
      </c>
      <c r="I14" s="9"/>
      <c r="J14" s="9"/>
      <c r="K14" s="8"/>
      <c r="L14" s="18"/>
      <c r="M14" s="17"/>
      <c r="N14" s="9"/>
      <c r="O14" s="16">
        <f>SUM(G14:N14)</f>
        <v>32500</v>
      </c>
    </row>
    <row r="15" spans="1:15" ht="63">
      <c r="A15" s="14"/>
      <c r="B15" s="13"/>
      <c r="C15" s="13"/>
      <c r="D15" s="13"/>
      <c r="E15" s="13"/>
      <c r="F15" s="13"/>
      <c r="G15" s="8"/>
      <c r="H15" s="13" t="s">
        <v>15</v>
      </c>
      <c r="I15" s="9"/>
      <c r="J15" s="9"/>
      <c r="K15" s="8"/>
      <c r="L15" s="18"/>
      <c r="M15" s="17"/>
      <c r="N15" s="9"/>
      <c r="O15" s="16"/>
    </row>
    <row r="16" spans="1:15" ht="15.75">
      <c r="A16" s="14" t="s">
        <v>14</v>
      </c>
      <c r="B16" s="13"/>
      <c r="C16" s="13"/>
      <c r="D16" s="13"/>
      <c r="E16" s="13"/>
      <c r="F16" s="13"/>
      <c r="G16" s="8"/>
      <c r="H16" s="12"/>
      <c r="I16" s="8"/>
      <c r="J16" s="11"/>
      <c r="K16" s="8"/>
      <c r="L16" s="9"/>
      <c r="M16" s="9"/>
      <c r="N16" s="8"/>
      <c r="O16" s="6">
        <v>45621.279999999999</v>
      </c>
    </row>
    <row r="17" spans="1:15" ht="15.75">
      <c r="A17" s="15" t="s">
        <v>13</v>
      </c>
      <c r="C17" s="13"/>
      <c r="D17" s="13"/>
      <c r="E17" s="13"/>
      <c r="F17" s="13"/>
      <c r="G17" s="8"/>
      <c r="H17" s="12"/>
      <c r="I17" s="8"/>
      <c r="J17" s="11"/>
      <c r="K17" s="8"/>
      <c r="L17" s="9"/>
      <c r="M17" s="9"/>
      <c r="N17" s="8"/>
      <c r="O17" s="6">
        <v>300038.93</v>
      </c>
    </row>
    <row r="18" spans="1:15" ht="31.5">
      <c r="A18" s="15" t="s">
        <v>12</v>
      </c>
      <c r="B18" s="13" t="s">
        <v>11</v>
      </c>
      <c r="C18" s="13">
        <f>184*4</f>
        <v>736</v>
      </c>
      <c r="D18" s="13">
        <f>184*4</f>
        <v>736</v>
      </c>
      <c r="E18" s="13">
        <f>184*4</f>
        <v>736</v>
      </c>
      <c r="F18" s="13">
        <f>184*4</f>
        <v>736</v>
      </c>
      <c r="G18" s="13">
        <f>184*4</f>
        <v>736</v>
      </c>
      <c r="H18" s="13">
        <f>184*4</f>
        <v>736</v>
      </c>
      <c r="I18" s="13">
        <f>184*4</f>
        <v>736</v>
      </c>
      <c r="J18" s="13">
        <f>184*4</f>
        <v>736</v>
      </c>
      <c r="K18" s="13">
        <f>184*4</f>
        <v>736</v>
      </c>
      <c r="L18" s="13">
        <v>736</v>
      </c>
      <c r="M18" s="13">
        <v>736</v>
      </c>
      <c r="N18" s="13">
        <v>736</v>
      </c>
      <c r="O18" s="6">
        <f>SUM(C18:N18)</f>
        <v>8832</v>
      </c>
    </row>
    <row r="19" spans="1:15" ht="14.25" customHeight="1">
      <c r="A19" s="14" t="s">
        <v>10</v>
      </c>
      <c r="B19" s="13"/>
      <c r="C19" s="13">
        <f>9318.1*0.2</f>
        <v>1863.6200000000001</v>
      </c>
      <c r="D19" s="13">
        <f>9318.1*0.2</f>
        <v>1863.6200000000001</v>
      </c>
      <c r="E19" s="13">
        <f>9318.1*0.2</f>
        <v>1863.6200000000001</v>
      </c>
      <c r="F19" s="13">
        <f>9318.1*0.2</f>
        <v>1863.6200000000001</v>
      </c>
      <c r="G19" s="13">
        <f>9318.1*0.2</f>
        <v>1863.6200000000001</v>
      </c>
      <c r="H19" s="13">
        <f>9318.1*0.2</f>
        <v>1863.6200000000001</v>
      </c>
      <c r="I19" s="13">
        <f>9318.1*0.2</f>
        <v>1863.6200000000001</v>
      </c>
      <c r="J19" s="13">
        <f>9318.1*0.2</f>
        <v>1863.6200000000001</v>
      </c>
      <c r="K19" s="13">
        <f>9318.1*0.2</f>
        <v>1863.6200000000001</v>
      </c>
      <c r="L19" s="13">
        <v>1863.62</v>
      </c>
      <c r="M19" s="13">
        <v>1863.62</v>
      </c>
      <c r="N19" s="13">
        <v>1863.62</v>
      </c>
      <c r="O19" s="6">
        <f>SUM(C19:N19)</f>
        <v>22363.439999999999</v>
      </c>
    </row>
    <row r="20" spans="1:15" ht="15.75" hidden="1">
      <c r="A20" s="14"/>
      <c r="B20" s="13"/>
      <c r="C20" s="13"/>
      <c r="D20" s="13"/>
      <c r="E20" s="13"/>
      <c r="F20" s="13"/>
      <c r="G20" s="13"/>
      <c r="H20" s="13"/>
      <c r="I20" s="8"/>
      <c r="J20" s="8"/>
      <c r="K20" s="8"/>
      <c r="L20" s="8"/>
      <c r="M20" s="8"/>
      <c r="N20" s="8"/>
      <c r="O20" s="6">
        <f>SUM(C20:N20)</f>
        <v>0</v>
      </c>
    </row>
    <row r="21" spans="1:15" ht="25.5" customHeight="1">
      <c r="A21" s="14" t="s">
        <v>9</v>
      </c>
      <c r="B21" s="13" t="s">
        <v>8</v>
      </c>
      <c r="C21" s="13">
        <v>6000</v>
      </c>
      <c r="D21" s="13">
        <v>1500</v>
      </c>
      <c r="E21" s="13">
        <v>1500</v>
      </c>
      <c r="F21" s="13">
        <v>1500</v>
      </c>
      <c r="G21" s="8">
        <v>1500</v>
      </c>
      <c r="H21" s="12">
        <v>1500</v>
      </c>
      <c r="I21" s="8">
        <v>1500</v>
      </c>
      <c r="J21" s="11">
        <v>1500</v>
      </c>
      <c r="K21" s="10">
        <v>1500</v>
      </c>
      <c r="L21" s="9">
        <v>1500</v>
      </c>
      <c r="M21" s="9">
        <v>1500</v>
      </c>
      <c r="N21" s="8">
        <v>1500</v>
      </c>
      <c r="O21" s="6">
        <f>SUM(C21:N21)</f>
        <v>22500</v>
      </c>
    </row>
    <row r="22" spans="1:15" ht="15.75">
      <c r="A22" s="7" t="s">
        <v>7</v>
      </c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N22" s="6"/>
      <c r="O22" s="6">
        <f>SUM(9,O12:O21)+O9</f>
        <v>1725918.38</v>
      </c>
    </row>
    <row r="23" spans="1:15" ht="15.75">
      <c r="A23" s="4" t="s">
        <v>6</v>
      </c>
      <c r="C23">
        <v>-540084.01</v>
      </c>
    </row>
    <row r="24" spans="1:15" ht="15.75">
      <c r="A24" s="4"/>
      <c r="B24" s="5" t="s">
        <v>5</v>
      </c>
      <c r="C24" s="5" t="s">
        <v>4</v>
      </c>
      <c r="E24" t="s">
        <v>3</v>
      </c>
      <c r="F24" s="1">
        <v>9318.1</v>
      </c>
    </row>
    <row r="25" spans="1:15" ht="15.75">
      <c r="A25" s="4" t="s">
        <v>2</v>
      </c>
      <c r="B25">
        <v>1851221.05</v>
      </c>
      <c r="C25">
        <v>1824851.33</v>
      </c>
      <c r="E25" t="s">
        <v>1</v>
      </c>
      <c r="F25" s="1">
        <v>184</v>
      </c>
    </row>
    <row r="27" spans="1:15" ht="15.75">
      <c r="A27" t="s">
        <v>0</v>
      </c>
      <c r="B27" s="3">
        <f>C25+C23-O22</f>
        <v>-441151.05999999982</v>
      </c>
      <c r="C27" s="1"/>
    </row>
    <row r="28" spans="1:15">
      <c r="B28" s="1"/>
      <c r="C28" s="1"/>
    </row>
    <row r="29" spans="1:15">
      <c r="B29" s="2"/>
      <c r="C29" s="2"/>
    </row>
    <row r="30" spans="1:15">
      <c r="B30" s="1"/>
      <c r="C30" s="1"/>
    </row>
    <row r="31" spans="1:15">
      <c r="C31" s="1"/>
    </row>
    <row r="32" spans="1:15">
      <c r="C32" s="1"/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3-24</vt:lpstr>
      <vt:lpstr>'3-24'!Область_печати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2019-04-16T04:59:03Z</dcterms:created>
  <dcterms:modified xsi:type="dcterms:W3CDTF">2019-04-16T04:59:17Z</dcterms:modified>
</cp:coreProperties>
</file>